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as\Desktop\ДВ ЭОС\Стандарт\"/>
    </mc:Choice>
  </mc:AlternateContent>
  <bookViews>
    <workbookView xWindow="0" yWindow="0" windowWidth="16440" windowHeight="7050" tabRatio="500" firstSheet="1" activeTab="4"/>
  </bookViews>
  <sheets>
    <sheet name="Полотенца ЭОС" sheetId="8" r:id="rId1"/>
    <sheet name="Халаты ЭОС" sheetId="9" r:id="rId2"/>
    <sheet name="КПБ Перкаль ЭОС " sheetId="10" r:id="rId3"/>
    <sheet name="КПБ Сатин ЭОС" sheetId="13" r:id="rId4"/>
    <sheet name="КПБ Бязь ЭОС" sheetId="14" r:id="rId5"/>
    <sheet name="Лист1" sheetId="2" state="hidden" r:id="rId6"/>
  </sheets>
  <calcPr calcId="162913"/>
</workbook>
</file>

<file path=xl/calcChain.xml><?xml version="1.0" encoding="utf-8"?>
<calcChain xmlns="http://schemas.openxmlformats.org/spreadsheetml/2006/main">
  <c r="I6" i="14" l="1"/>
  <c r="I7" i="14"/>
  <c r="I8" i="14"/>
  <c r="I9" i="14"/>
  <c r="I10" i="14"/>
  <c r="I11" i="14"/>
  <c r="I12" i="14"/>
  <c r="I13" i="14"/>
  <c r="I14" i="14"/>
  <c r="I15" i="14"/>
  <c r="I5" i="14"/>
  <c r="H6" i="14"/>
  <c r="H7" i="14"/>
  <c r="H8" i="14"/>
  <c r="H9" i="14"/>
  <c r="H10" i="14"/>
  <c r="H11" i="14"/>
  <c r="H12" i="14"/>
  <c r="H13" i="14"/>
  <c r="H14" i="14"/>
  <c r="H15" i="14"/>
  <c r="H5" i="14"/>
  <c r="G6" i="14"/>
  <c r="G7" i="14"/>
  <c r="G8" i="14"/>
  <c r="G9" i="14"/>
  <c r="G10" i="14"/>
  <c r="G11" i="14"/>
  <c r="G12" i="14"/>
  <c r="G13" i="14"/>
  <c r="G14" i="14"/>
  <c r="G15" i="14"/>
  <c r="G5" i="14"/>
  <c r="I39" i="13"/>
  <c r="I40" i="13"/>
  <c r="I41" i="13"/>
  <c r="I42" i="13"/>
  <c r="I43" i="13"/>
  <c r="I44" i="13"/>
  <c r="I45" i="13"/>
  <c r="I46" i="13"/>
  <c r="I47" i="13"/>
  <c r="I48" i="13"/>
  <c r="I49" i="13"/>
  <c r="I51" i="13"/>
  <c r="I52" i="13"/>
  <c r="I53" i="13"/>
  <c r="I54" i="13"/>
  <c r="I55" i="13"/>
  <c r="I56" i="13"/>
  <c r="I57" i="13"/>
  <c r="I58" i="13"/>
  <c r="I59" i="13"/>
  <c r="I60" i="13"/>
  <c r="I61" i="13"/>
  <c r="H39" i="13"/>
  <c r="H40" i="13"/>
  <c r="H41" i="13"/>
  <c r="H42" i="13"/>
  <c r="H43" i="13"/>
  <c r="H44" i="13"/>
  <c r="H45" i="13"/>
  <c r="H46" i="13"/>
  <c r="H47" i="13"/>
  <c r="H48" i="13"/>
  <c r="H49" i="13"/>
  <c r="H51" i="13"/>
  <c r="H52" i="13"/>
  <c r="H53" i="13"/>
  <c r="H54" i="13"/>
  <c r="H55" i="13"/>
  <c r="H56" i="13"/>
  <c r="H57" i="13"/>
  <c r="H58" i="13"/>
  <c r="H59" i="13"/>
  <c r="H60" i="13"/>
  <c r="H61" i="13"/>
  <c r="G39" i="13"/>
  <c r="G40" i="13"/>
  <c r="G41" i="13"/>
  <c r="G42" i="13"/>
  <c r="G43" i="13"/>
  <c r="G44" i="13"/>
  <c r="G45" i="13"/>
  <c r="G46" i="13"/>
  <c r="G47" i="13"/>
  <c r="G48" i="13"/>
  <c r="G49" i="13"/>
  <c r="G51" i="13"/>
  <c r="G52" i="13"/>
  <c r="G53" i="13"/>
  <c r="G54" i="13"/>
  <c r="G55" i="13"/>
  <c r="G56" i="13"/>
  <c r="G57" i="13"/>
  <c r="G58" i="13"/>
  <c r="G59" i="13"/>
  <c r="G60" i="13"/>
  <c r="G61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5" i="13"/>
  <c r="F8" i="10" l="1"/>
  <c r="F9" i="10"/>
  <c r="F10" i="10"/>
  <c r="F11" i="10"/>
  <c r="F12" i="10"/>
  <c r="F13" i="10"/>
  <c r="F14" i="10"/>
  <c r="F15" i="10"/>
  <c r="F16" i="10"/>
  <c r="F17" i="10"/>
  <c r="F18" i="10"/>
  <c r="G9" i="10"/>
  <c r="K9" i="10" s="1"/>
  <c r="G10" i="10"/>
  <c r="K10" i="10" s="1"/>
  <c r="G11" i="10"/>
  <c r="J11" i="10" s="1"/>
  <c r="G12" i="10"/>
  <c r="J12" i="10" s="1"/>
  <c r="G13" i="10"/>
  <c r="K13" i="10" s="1"/>
  <c r="G14" i="10"/>
  <c r="K14" i="10" s="1"/>
  <c r="G15" i="10"/>
  <c r="J15" i="10" s="1"/>
  <c r="G16" i="10"/>
  <c r="H16" i="10" s="1"/>
  <c r="G17" i="10"/>
  <c r="K17" i="10" s="1"/>
  <c r="G18" i="10"/>
  <c r="K18" i="10" s="1"/>
  <c r="G8" i="10"/>
  <c r="H8" i="10" s="1"/>
  <c r="G7" i="10"/>
  <c r="J7" i="10" s="1"/>
  <c r="F7" i="10"/>
  <c r="G5" i="10"/>
  <c r="K5" i="10" s="1"/>
  <c r="G6" i="10"/>
  <c r="K6" i="10" s="1"/>
  <c r="G4" i="10"/>
  <c r="H4" i="10" s="1"/>
  <c r="F4" i="10"/>
  <c r="F5" i="10"/>
  <c r="F6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4" i="10"/>
  <c r="K8" i="10" l="1"/>
  <c r="H6" i="10"/>
  <c r="I8" i="10"/>
  <c r="I16" i="10"/>
  <c r="J6" i="10"/>
  <c r="I15" i="10"/>
  <c r="K16" i="10"/>
  <c r="I4" i="10"/>
  <c r="I11" i="10"/>
  <c r="K15" i="10"/>
  <c r="K12" i="10"/>
  <c r="H10" i="10"/>
  <c r="J14" i="10"/>
  <c r="I10" i="10"/>
  <c r="J10" i="10"/>
  <c r="H18" i="10"/>
  <c r="H5" i="10"/>
  <c r="I14" i="10"/>
  <c r="H14" i="10"/>
  <c r="I18" i="10"/>
  <c r="I12" i="10"/>
  <c r="J18" i="10"/>
  <c r="J5" i="10"/>
  <c r="K11" i="10"/>
  <c r="J4" i="10"/>
  <c r="H12" i="10"/>
  <c r="I6" i="10"/>
  <c r="J16" i="10"/>
  <c r="J8" i="10"/>
  <c r="H17" i="10"/>
  <c r="H13" i="10"/>
  <c r="H9" i="10"/>
  <c r="I7" i="10"/>
  <c r="J17" i="10"/>
  <c r="J13" i="10"/>
  <c r="J9" i="10"/>
  <c r="K7" i="10"/>
  <c r="K4" i="10"/>
  <c r="H15" i="10"/>
  <c r="H11" i="10"/>
  <c r="H7" i="10"/>
  <c r="I17" i="10"/>
  <c r="I13" i="10"/>
  <c r="I9" i="10"/>
  <c r="I5" i="10"/>
  <c r="H21" i="9"/>
  <c r="K17" i="9"/>
  <c r="J17" i="9"/>
  <c r="K16" i="9"/>
  <c r="J16" i="9"/>
  <c r="I16" i="9"/>
  <c r="K15" i="9"/>
  <c r="J15" i="9"/>
  <c r="I15" i="9"/>
  <c r="K14" i="9"/>
  <c r="J14" i="9"/>
  <c r="I14" i="9"/>
  <c r="K12" i="9"/>
  <c r="J12" i="9"/>
  <c r="I12" i="9"/>
  <c r="H11" i="9"/>
  <c r="I11" i="9"/>
  <c r="J11" i="9"/>
  <c r="K11" i="9"/>
  <c r="J10" i="9"/>
  <c r="K10" i="9"/>
  <c r="I10" i="9"/>
  <c r="H9" i="9"/>
  <c r="H8" i="9"/>
  <c r="I9" i="9"/>
  <c r="J9" i="9"/>
  <c r="K9" i="9"/>
  <c r="K8" i="9"/>
  <c r="J8" i="9"/>
  <c r="I8" i="9"/>
  <c r="K7" i="9"/>
  <c r="J7" i="9"/>
  <c r="I7" i="9"/>
  <c r="H7" i="9"/>
  <c r="I6" i="9"/>
  <c r="J6" i="9"/>
  <c r="K6" i="9"/>
  <c r="H6" i="9"/>
  <c r="K5" i="9"/>
  <c r="I5" i="9"/>
  <c r="J5" i="9"/>
  <c r="H19" i="9"/>
  <c r="K20" i="9"/>
  <c r="I21" i="9"/>
  <c r="K18" i="9"/>
  <c r="H5" i="9"/>
  <c r="H10" i="9"/>
  <c r="H12" i="9"/>
  <c r="H13" i="9"/>
  <c r="I13" i="9"/>
  <c r="J13" i="9"/>
  <c r="K13" i="9"/>
  <c r="H14" i="9"/>
  <c r="H15" i="9"/>
  <c r="H16" i="9"/>
  <c r="H17" i="9"/>
  <c r="I17" i="9"/>
  <c r="K4" i="9"/>
  <c r="J4" i="9"/>
  <c r="I4" i="9"/>
  <c r="H4" i="9"/>
  <c r="H20" i="9" l="1"/>
  <c r="K19" i="9"/>
  <c r="J19" i="9"/>
  <c r="J21" i="9"/>
  <c r="I19" i="9"/>
  <c r="J20" i="9"/>
  <c r="K21" i="9"/>
  <c r="H18" i="9"/>
  <c r="I18" i="9"/>
  <c r="J18" i="9"/>
  <c r="I20" i="9"/>
  <c r="H19" i="8"/>
  <c r="I19" i="8"/>
  <c r="J19" i="8"/>
  <c r="K19" i="8"/>
  <c r="H12" i="8"/>
  <c r="I12" i="8"/>
  <c r="J12" i="8"/>
  <c r="K12" i="8"/>
  <c r="H13" i="8"/>
  <c r="I13" i="8"/>
  <c r="J13" i="8"/>
  <c r="K13" i="8"/>
  <c r="H14" i="8"/>
  <c r="I14" i="8"/>
  <c r="J14" i="8"/>
  <c r="K14" i="8"/>
  <c r="H15" i="8"/>
  <c r="I15" i="8"/>
  <c r="J15" i="8"/>
  <c r="K15" i="8"/>
  <c r="H16" i="8"/>
  <c r="I16" i="8"/>
  <c r="J16" i="8"/>
  <c r="K16" i="8"/>
  <c r="H17" i="8"/>
  <c r="I17" i="8"/>
  <c r="J17" i="8"/>
  <c r="K17" i="8"/>
  <c r="H18" i="8"/>
  <c r="I18" i="8"/>
  <c r="J18" i="8"/>
  <c r="K18" i="8"/>
  <c r="K11" i="8"/>
  <c r="J11" i="8"/>
  <c r="J10" i="8"/>
  <c r="K10" i="8"/>
  <c r="I11" i="8"/>
  <c r="H11" i="8"/>
  <c r="H6" i="8"/>
  <c r="I6" i="8"/>
  <c r="J6" i="8"/>
  <c r="K6" i="8"/>
  <c r="H7" i="8"/>
  <c r="I7" i="8"/>
  <c r="J7" i="8"/>
  <c r="K7" i="8"/>
  <c r="H8" i="8"/>
  <c r="I8" i="8"/>
  <c r="J8" i="8"/>
  <c r="K8" i="8"/>
  <c r="H9" i="8"/>
  <c r="I9" i="8"/>
  <c r="J9" i="8"/>
  <c r="K9" i="8"/>
  <c r="H10" i="8"/>
  <c r="I10" i="8"/>
  <c r="H5" i="8"/>
  <c r="I5" i="8"/>
  <c r="J5" i="8"/>
  <c r="K5" i="8"/>
</calcChain>
</file>

<file path=xl/sharedStrings.xml><?xml version="1.0" encoding="utf-8"?>
<sst xmlns="http://schemas.openxmlformats.org/spreadsheetml/2006/main" count="1496" uniqueCount="628">
  <si>
    <t>от 3000 рублей</t>
  </si>
  <si>
    <t>№</t>
  </si>
  <si>
    <t>50х100</t>
  </si>
  <si>
    <t>70х140</t>
  </si>
  <si>
    <t>50x90</t>
  </si>
  <si>
    <t>50x100</t>
  </si>
  <si>
    <t>70x140</t>
  </si>
  <si>
    <t>40х70</t>
  </si>
  <si>
    <t>50х90</t>
  </si>
  <si>
    <t>Артикул</t>
  </si>
  <si>
    <t>Размер</t>
  </si>
  <si>
    <t>NR1100-F</t>
  </si>
  <si>
    <t>34x76</t>
  </si>
  <si>
    <t>Крупная клетка</t>
  </si>
  <si>
    <t>NR1100-1</t>
  </si>
  <si>
    <t>NR1100-2</t>
  </si>
  <si>
    <t>65х135</t>
  </si>
  <si>
    <t>SUN-F</t>
  </si>
  <si>
    <t>34х76</t>
  </si>
  <si>
    <t>Светлая полоса</t>
  </si>
  <si>
    <t>SUN-1B</t>
  </si>
  <si>
    <t>SUN-1A</t>
  </si>
  <si>
    <t>111-B2</t>
  </si>
  <si>
    <t>тигр, лев велюр</t>
  </si>
  <si>
    <t>LSH-5</t>
  </si>
  <si>
    <t>1103 F</t>
  </si>
  <si>
    <t>34х78</t>
  </si>
  <si>
    <t>45x90</t>
  </si>
  <si>
    <t>65x135</t>
  </si>
  <si>
    <t>80x160</t>
  </si>
  <si>
    <t>JY-34</t>
  </si>
  <si>
    <t>JY-50</t>
  </si>
  <si>
    <t>FC-F</t>
  </si>
  <si>
    <t>FC-1</t>
  </si>
  <si>
    <t>FC-2</t>
  </si>
  <si>
    <t>08-70В1</t>
  </si>
  <si>
    <t>08-70В2</t>
  </si>
  <si>
    <t>08-102 B1</t>
  </si>
  <si>
    <t>08-102 B2</t>
  </si>
  <si>
    <t>08-104B1</t>
  </si>
  <si>
    <t>карамелька</t>
  </si>
  <si>
    <t>09-3B1</t>
  </si>
  <si>
    <t>Мечта-пух</t>
  </si>
  <si>
    <t>09-3B2</t>
  </si>
  <si>
    <t>09-4BT</t>
  </si>
  <si>
    <t>150x200</t>
  </si>
  <si>
    <t>34x78</t>
  </si>
  <si>
    <t>Фитнес</t>
  </si>
  <si>
    <t>34x34</t>
  </si>
  <si>
    <t>Сердца</t>
  </si>
  <si>
    <t>Весна</t>
  </si>
  <si>
    <t>50x70</t>
  </si>
  <si>
    <t>Коробки Sunvim</t>
  </si>
  <si>
    <t>Наименование полотенца</t>
  </si>
  <si>
    <t>Плотность</t>
  </si>
  <si>
    <t>Наша цена</t>
  </si>
  <si>
    <t>Элитекс</t>
  </si>
  <si>
    <t>Доброе утро</t>
  </si>
  <si>
    <t>Голден тауел</t>
  </si>
  <si>
    <t>M UNKT                09-40</t>
  </si>
  <si>
    <t>кухня велюровая в 10 расцветках</t>
  </si>
  <si>
    <t>094-В1</t>
  </si>
  <si>
    <t>Роза бордюр</t>
  </si>
  <si>
    <t>094-В2</t>
  </si>
  <si>
    <t>21C-089B1</t>
  </si>
  <si>
    <t>21C-089B2</t>
  </si>
  <si>
    <t>111-F</t>
  </si>
  <si>
    <t>111-B1</t>
  </si>
  <si>
    <t>АМ 3478</t>
  </si>
  <si>
    <t>однотонные 6 цветов</t>
  </si>
  <si>
    <t>АМ 50100</t>
  </si>
  <si>
    <t>АМ 70140</t>
  </si>
  <si>
    <t>букле 4-е цвета</t>
  </si>
  <si>
    <t>1103 Н</t>
  </si>
  <si>
    <t>34х34</t>
  </si>
  <si>
    <t>клетка 4-цвета</t>
  </si>
  <si>
    <t>клетка 4-е цвета</t>
  </si>
  <si>
    <t>1103 В</t>
  </si>
  <si>
    <t>1103BL</t>
  </si>
  <si>
    <t>1103ВТ</t>
  </si>
  <si>
    <t>100х150</t>
  </si>
  <si>
    <t>нет</t>
  </si>
  <si>
    <t>1103BК</t>
  </si>
  <si>
    <t>150х200</t>
  </si>
  <si>
    <t>JY06H</t>
  </si>
  <si>
    <t>темная клетка</t>
  </si>
  <si>
    <t>JY06F</t>
  </si>
  <si>
    <t>JY06B1</t>
  </si>
  <si>
    <t>JY06B2</t>
  </si>
  <si>
    <t>JY06</t>
  </si>
  <si>
    <t>150х190</t>
  </si>
  <si>
    <t>однотонные с тесьмой 4-е цвета</t>
  </si>
  <si>
    <t>JY-70</t>
  </si>
  <si>
    <t>вафельные 5-е цвета</t>
  </si>
  <si>
    <t>вафельные 4-е цвета</t>
  </si>
  <si>
    <t xml:space="preserve">  80 S</t>
  </si>
  <si>
    <t>50х80</t>
  </si>
  <si>
    <t>полоса 4-е цвета</t>
  </si>
  <si>
    <t xml:space="preserve">  80 BS</t>
  </si>
  <si>
    <t>06-14F</t>
  </si>
  <si>
    <t>Новинка</t>
  </si>
  <si>
    <t>06-14B1</t>
  </si>
  <si>
    <t>06-14B2</t>
  </si>
  <si>
    <t>06-15F</t>
  </si>
  <si>
    <t>06-15B1</t>
  </si>
  <si>
    <t>06-15B2</t>
  </si>
  <si>
    <t xml:space="preserve"> 07-30-F</t>
  </si>
  <si>
    <t>версачи 2-а цвета</t>
  </si>
  <si>
    <t xml:space="preserve"> 07-30-B1</t>
  </si>
  <si>
    <t xml:space="preserve"> 07-30-B2</t>
  </si>
  <si>
    <t xml:space="preserve"> 07-32-H</t>
  </si>
  <si>
    <t>34х 34</t>
  </si>
  <si>
    <t>вышитый цветок 3 цвета</t>
  </si>
  <si>
    <t xml:space="preserve"> 07-32-F</t>
  </si>
  <si>
    <t xml:space="preserve"> 07-32-B1</t>
  </si>
  <si>
    <t xml:space="preserve"> 07-32-B2</t>
  </si>
  <si>
    <t xml:space="preserve"> 07-34-Н</t>
  </si>
  <si>
    <t>цветная клетка 4-е цвета</t>
  </si>
  <si>
    <t xml:space="preserve"> 07-34-F</t>
  </si>
  <si>
    <t xml:space="preserve"> 07-34-B1</t>
  </si>
  <si>
    <t xml:space="preserve"> 07-34-B2</t>
  </si>
  <si>
    <t>07-85W1,2</t>
  </si>
  <si>
    <t>Мишки и бабочки</t>
  </si>
  <si>
    <t>07-85F1,2</t>
  </si>
  <si>
    <t>07-89F</t>
  </si>
  <si>
    <t>колечки 3-и  цвета</t>
  </si>
  <si>
    <t>07-89B2</t>
  </si>
  <si>
    <t>07-92B1</t>
  </si>
  <si>
    <t>массажные 4-е цвета</t>
  </si>
  <si>
    <t>07-92B2</t>
  </si>
  <si>
    <t>08-18F</t>
  </si>
  <si>
    <t>08-18B1</t>
  </si>
  <si>
    <t>08-18B2</t>
  </si>
  <si>
    <t>08-19В1</t>
  </si>
  <si>
    <t>08-19В2</t>
  </si>
  <si>
    <t>08-30B2</t>
  </si>
  <si>
    <t>выбитые листочки 3-и цвета</t>
  </si>
  <si>
    <t>08-31F</t>
  </si>
  <si>
    <t xml:space="preserve">рыбы 3-и цвета </t>
  </si>
  <si>
    <t>08-31B1</t>
  </si>
  <si>
    <t>08-31B2</t>
  </si>
  <si>
    <t>08-32B1</t>
  </si>
  <si>
    <t>Велюровая полоса</t>
  </si>
  <si>
    <t>08-32B2</t>
  </si>
  <si>
    <t>08-34F</t>
  </si>
  <si>
    <t>08-34B1</t>
  </si>
  <si>
    <t>08-34B2</t>
  </si>
  <si>
    <t>08-58Н</t>
  </si>
  <si>
    <t>однотонные с велюром и кантом 4-цвета</t>
  </si>
  <si>
    <t>08-58F</t>
  </si>
  <si>
    <t>08-58В1</t>
  </si>
  <si>
    <t>08-58В2</t>
  </si>
  <si>
    <t>08-61F</t>
  </si>
  <si>
    <t>серебристые листочки 4-е цвета</t>
  </si>
  <si>
    <t>08-61B1</t>
  </si>
  <si>
    <t>08-61B2</t>
  </si>
  <si>
    <t>08-62F</t>
  </si>
  <si>
    <t>в полоску 3-и цвета</t>
  </si>
  <si>
    <t>08-62B1</t>
  </si>
  <si>
    <t>08-62B2</t>
  </si>
  <si>
    <t>08-68F</t>
  </si>
  <si>
    <t>Бордюр шашечки</t>
  </si>
  <si>
    <t>08-68B1</t>
  </si>
  <si>
    <t>08-68B2</t>
  </si>
  <si>
    <t>08-69F</t>
  </si>
  <si>
    <t>веточки с вышивкой</t>
  </si>
  <si>
    <t>08-69В1</t>
  </si>
  <si>
    <t>08-69В2</t>
  </si>
  <si>
    <t>08-70F</t>
  </si>
  <si>
    <t>зернистое с каймой 4 цвета</t>
  </si>
  <si>
    <t>08-80F</t>
  </si>
  <si>
    <t>08-80B1</t>
  </si>
  <si>
    <t>08-83F</t>
  </si>
  <si>
    <t>разноцветные полосы</t>
  </si>
  <si>
    <t>08-83B1</t>
  </si>
  <si>
    <t>08-83B2</t>
  </si>
  <si>
    <t>08-84F</t>
  </si>
  <si>
    <t>змейка 3-цвета</t>
  </si>
  <si>
    <t>08-84B1</t>
  </si>
  <si>
    <t>08-84B2</t>
  </si>
  <si>
    <t>08-87 В1</t>
  </si>
  <si>
    <t>однотонные с узором 3 цвета</t>
  </si>
  <si>
    <t>08-87В2</t>
  </si>
  <si>
    <t>08-95B1</t>
  </si>
  <si>
    <t>08-95B2</t>
  </si>
  <si>
    <t>08-102 F</t>
  </si>
  <si>
    <t>однотонные с каймой 3 цвета</t>
  </si>
  <si>
    <t>08-104F</t>
  </si>
  <si>
    <t>08-104B2</t>
  </si>
  <si>
    <t>09-16F</t>
  </si>
  <si>
    <t>09-16B1</t>
  </si>
  <si>
    <t>09-16B2</t>
  </si>
  <si>
    <t>09-26F</t>
  </si>
  <si>
    <t>09-26B1</t>
  </si>
  <si>
    <t>09-26B2</t>
  </si>
  <si>
    <t>09-41B1</t>
  </si>
  <si>
    <t>09-41B2</t>
  </si>
  <si>
    <t>2-03F</t>
  </si>
  <si>
    <t>2-03B1</t>
  </si>
  <si>
    <t>2-03B2</t>
  </si>
  <si>
    <t>200-5F</t>
  </si>
  <si>
    <t>200-5B1</t>
  </si>
  <si>
    <t>200-5B2</t>
  </si>
  <si>
    <t>MOS 07</t>
  </si>
  <si>
    <t>Вафелька махра</t>
  </si>
  <si>
    <t>ТК007</t>
  </si>
  <si>
    <t>облака</t>
  </si>
  <si>
    <t>200x220</t>
  </si>
  <si>
    <t>004B1</t>
  </si>
  <si>
    <t>004B2</t>
  </si>
  <si>
    <t>011-В1</t>
  </si>
  <si>
    <t>чайка</t>
  </si>
  <si>
    <t>011-В2</t>
  </si>
  <si>
    <t>012B1</t>
  </si>
  <si>
    <t>однотонное</t>
  </si>
  <si>
    <t>012B2</t>
  </si>
  <si>
    <t>кораблик</t>
  </si>
  <si>
    <t>014B1</t>
  </si>
  <si>
    <t>014B2</t>
  </si>
  <si>
    <t>04-008F</t>
  </si>
  <si>
    <t>Вышивка. Листики</t>
  </si>
  <si>
    <t>04-008B1</t>
  </si>
  <si>
    <t>04-008B2</t>
  </si>
  <si>
    <t>04-10B1</t>
  </si>
  <si>
    <t>день и ночь</t>
  </si>
  <si>
    <t>04-10B2</t>
  </si>
  <si>
    <t>05-021В1</t>
  </si>
  <si>
    <t>Ромашки</t>
  </si>
  <si>
    <t>05-021В2</t>
  </si>
  <si>
    <t>07-3В1</t>
  </si>
  <si>
    <t>Роза с вышивкой</t>
  </si>
  <si>
    <t>07-3В2</t>
  </si>
  <si>
    <t>07-5B1</t>
  </si>
  <si>
    <t>Стриженые ромашки</t>
  </si>
  <si>
    <t>07-5B2</t>
  </si>
  <si>
    <t>07-61F</t>
  </si>
  <si>
    <t>07-61B1</t>
  </si>
  <si>
    <t>07-61B2</t>
  </si>
  <si>
    <t>70-140</t>
  </si>
  <si>
    <t>07-61W</t>
  </si>
  <si>
    <t>07-62W</t>
  </si>
  <si>
    <t>Двухстороняя клетка</t>
  </si>
  <si>
    <t>07-62B1</t>
  </si>
  <si>
    <t>07-62B2</t>
  </si>
  <si>
    <t>07-64B1</t>
  </si>
  <si>
    <t>07-64B2</t>
  </si>
  <si>
    <t>07-66F</t>
  </si>
  <si>
    <t>07-66B1</t>
  </si>
  <si>
    <t>07-66B2</t>
  </si>
  <si>
    <t>07-67B1</t>
  </si>
  <si>
    <t>Розы</t>
  </si>
  <si>
    <t>07-67B2</t>
  </si>
  <si>
    <t>07-68H</t>
  </si>
  <si>
    <t>50x50</t>
  </si>
  <si>
    <t>07-69W</t>
  </si>
  <si>
    <t>07-69F</t>
  </si>
  <si>
    <t>07-69В1</t>
  </si>
  <si>
    <t>07-69B2</t>
  </si>
  <si>
    <t>07-70В1</t>
  </si>
  <si>
    <t>07-70В2</t>
  </si>
  <si>
    <t>07-72B1</t>
  </si>
  <si>
    <t>07-72B2</t>
  </si>
  <si>
    <t>07-73B1</t>
  </si>
  <si>
    <t>Роза</t>
  </si>
  <si>
    <t>07-73B2</t>
  </si>
  <si>
    <t>07-74B1</t>
  </si>
  <si>
    <t>07-74B2</t>
  </si>
  <si>
    <t>07-75B1</t>
  </si>
  <si>
    <t>07-75B2</t>
  </si>
  <si>
    <t>07-76B1</t>
  </si>
  <si>
    <t>07-76B2</t>
  </si>
  <si>
    <t>07-77B1</t>
  </si>
  <si>
    <t>07-77B2</t>
  </si>
  <si>
    <t>07-78B1</t>
  </si>
  <si>
    <t>07-78B2</t>
  </si>
  <si>
    <t>07-79</t>
  </si>
  <si>
    <t>200х200</t>
  </si>
  <si>
    <t>07-80W</t>
  </si>
  <si>
    <t>07-80F</t>
  </si>
  <si>
    <t>07-80B1</t>
  </si>
  <si>
    <t>07-80B2</t>
  </si>
  <si>
    <t>08-40</t>
  </si>
  <si>
    <t>08-41</t>
  </si>
  <si>
    <t>08-42</t>
  </si>
  <si>
    <t>86x160</t>
  </si>
  <si>
    <t>пляжное</t>
  </si>
  <si>
    <t>08-43</t>
  </si>
  <si>
    <t>08-44B1</t>
  </si>
  <si>
    <t>08-44B2</t>
  </si>
  <si>
    <t>08-45F</t>
  </si>
  <si>
    <t>Китайский дракон</t>
  </si>
  <si>
    <t>08-45B1</t>
  </si>
  <si>
    <t>08-46B1</t>
  </si>
  <si>
    <t>08-46B2</t>
  </si>
  <si>
    <t>150x220</t>
  </si>
  <si>
    <t>08-47B</t>
  </si>
  <si>
    <t>08-47B1</t>
  </si>
  <si>
    <t>08-47F</t>
  </si>
  <si>
    <t>08-48F</t>
  </si>
  <si>
    <t>08-48B1</t>
  </si>
  <si>
    <t>08-48B2</t>
  </si>
  <si>
    <t>08-49F</t>
  </si>
  <si>
    <t>08-49B1</t>
  </si>
  <si>
    <t>08-49B2</t>
  </si>
  <si>
    <t>08-50F</t>
  </si>
  <si>
    <t>08-50B1</t>
  </si>
  <si>
    <t>08-50B2</t>
  </si>
  <si>
    <t>08-51F</t>
  </si>
  <si>
    <t>08-51B1</t>
  </si>
  <si>
    <t>08-51B2</t>
  </si>
  <si>
    <t>08-52F</t>
  </si>
  <si>
    <t>Кухня</t>
  </si>
  <si>
    <t>08-52B1T</t>
  </si>
  <si>
    <t>С тигром</t>
  </si>
  <si>
    <t>08-52B2T</t>
  </si>
  <si>
    <t>08-52B1C</t>
  </si>
  <si>
    <t>Сауна</t>
  </si>
  <si>
    <t>08-52B2C</t>
  </si>
  <si>
    <t>08-53B1</t>
  </si>
  <si>
    <t>08-53B2</t>
  </si>
  <si>
    <t>08-54F</t>
  </si>
  <si>
    <t>08-54В1</t>
  </si>
  <si>
    <t>08-54В2</t>
  </si>
  <si>
    <t>08-54В3</t>
  </si>
  <si>
    <t>86х160</t>
  </si>
  <si>
    <t>08-55F</t>
  </si>
  <si>
    <t>35х80</t>
  </si>
  <si>
    <t>Короткая махра</t>
  </si>
  <si>
    <t>08-55B1</t>
  </si>
  <si>
    <t>08-55B2</t>
  </si>
  <si>
    <t>75х150</t>
  </si>
  <si>
    <t>08-56F</t>
  </si>
  <si>
    <t>Длинная махра</t>
  </si>
  <si>
    <t>08-56B1</t>
  </si>
  <si>
    <t>08-56B2</t>
  </si>
  <si>
    <t>С вышивкой</t>
  </si>
  <si>
    <t>08-72B1</t>
  </si>
  <si>
    <t>08-72B2</t>
  </si>
  <si>
    <t>08-81B1</t>
  </si>
  <si>
    <t>08-81B2</t>
  </si>
  <si>
    <t>08-99</t>
  </si>
  <si>
    <t>09-1B1</t>
  </si>
  <si>
    <t>Полька</t>
  </si>
  <si>
    <t>09-1B2</t>
  </si>
  <si>
    <t>09-2B1</t>
  </si>
  <si>
    <t>09-2B2</t>
  </si>
  <si>
    <t>09-4B1</t>
  </si>
  <si>
    <t>Вафля+махра</t>
  </si>
  <si>
    <t>09-4B2</t>
  </si>
  <si>
    <t>09-4BK</t>
  </si>
  <si>
    <t>09-4F</t>
  </si>
  <si>
    <t>09-5B</t>
  </si>
  <si>
    <t>Пляжное с аппликациями</t>
  </si>
  <si>
    <t>21F</t>
  </si>
  <si>
    <t>Свет. Пестротканая клетка</t>
  </si>
  <si>
    <t>21В1</t>
  </si>
  <si>
    <t>21В2</t>
  </si>
  <si>
    <t>21c-5F</t>
  </si>
  <si>
    <t>21c-5B1</t>
  </si>
  <si>
    <t>21c-5B2</t>
  </si>
  <si>
    <t>21С-9B1</t>
  </si>
  <si>
    <t>21С-9B2</t>
  </si>
  <si>
    <t>21C-19B1</t>
  </si>
  <si>
    <t>бабочка</t>
  </si>
  <si>
    <t>21C-19B2</t>
  </si>
  <si>
    <t>21C-20B1</t>
  </si>
  <si>
    <t>21C-20В2</t>
  </si>
  <si>
    <t>21С-28F</t>
  </si>
  <si>
    <t>Радуга</t>
  </si>
  <si>
    <t>21С-28В1</t>
  </si>
  <si>
    <t>21С-28В2</t>
  </si>
  <si>
    <t>21C-071B1</t>
  </si>
  <si>
    <t>21C-071B2</t>
  </si>
  <si>
    <t>21C-073B1</t>
  </si>
  <si>
    <t>21C-073B2</t>
  </si>
  <si>
    <t>21C-074F</t>
  </si>
  <si>
    <t>21C-074B1</t>
  </si>
  <si>
    <t>21C-074B2</t>
  </si>
  <si>
    <t>21C-075B1</t>
  </si>
  <si>
    <t>21C-075B2</t>
  </si>
  <si>
    <t>21C-076B1</t>
  </si>
  <si>
    <t>21C-076B2</t>
  </si>
  <si>
    <t>21С-081В1</t>
  </si>
  <si>
    <t>21С-081В2</t>
  </si>
  <si>
    <t>21С-082В1</t>
  </si>
  <si>
    <t>21С-082В2</t>
  </si>
  <si>
    <t>21С-083В1</t>
  </si>
  <si>
    <t>21С-083В2</t>
  </si>
  <si>
    <t>21С-084В1</t>
  </si>
  <si>
    <t>голубые с волнами</t>
  </si>
  <si>
    <t>21С-084В2</t>
  </si>
  <si>
    <t>21C-085B1</t>
  </si>
  <si>
    <t>21C-085B2</t>
  </si>
  <si>
    <t>21C-086B1</t>
  </si>
  <si>
    <t>21C-086B2</t>
  </si>
  <si>
    <t>21С-087В1</t>
  </si>
  <si>
    <t>21С-087В2</t>
  </si>
  <si>
    <t>21С-088В1</t>
  </si>
  <si>
    <t>21С-088В2</t>
  </si>
  <si>
    <t>21c-090B1</t>
  </si>
  <si>
    <t>21c-090B2</t>
  </si>
  <si>
    <t>21C-091B1</t>
  </si>
  <si>
    <t>21C-091B2</t>
  </si>
  <si>
    <t>21C-092F</t>
  </si>
  <si>
    <t>21C-092В1</t>
  </si>
  <si>
    <t>21C-092В2</t>
  </si>
  <si>
    <t>21C-093B1</t>
  </si>
  <si>
    <t>21C-093B2</t>
  </si>
  <si>
    <t>21c-KB1</t>
  </si>
  <si>
    <t>21c-KB2</t>
  </si>
  <si>
    <t>25C-B1</t>
  </si>
  <si>
    <t>25C-B2</t>
  </si>
  <si>
    <t>500-B1</t>
  </si>
  <si>
    <t>6 цветная полоса стриж. махра</t>
  </si>
  <si>
    <t>500-B2</t>
  </si>
  <si>
    <t>09-13F</t>
  </si>
  <si>
    <t>09-13В1</t>
  </si>
  <si>
    <t>09-13В2</t>
  </si>
  <si>
    <t>09-44F</t>
  </si>
  <si>
    <t>Нежнось</t>
  </si>
  <si>
    <t>09-44B1</t>
  </si>
  <si>
    <t>09-44B2</t>
  </si>
  <si>
    <t>09-45F</t>
  </si>
  <si>
    <t>Однотонное с полоской</t>
  </si>
  <si>
    <t>09-45B1</t>
  </si>
  <si>
    <t>09-45B2</t>
  </si>
  <si>
    <t>09-46F</t>
  </si>
  <si>
    <t>Клетка</t>
  </si>
  <si>
    <t>09-46B1</t>
  </si>
  <si>
    <t>09-46B2</t>
  </si>
  <si>
    <t>09-47B1</t>
  </si>
  <si>
    <t>Цепочка</t>
  </si>
  <si>
    <t xml:space="preserve">09-47B2         </t>
  </si>
  <si>
    <t>09-47BT</t>
  </si>
  <si>
    <t>09-47BK</t>
  </si>
  <si>
    <t>09-51F</t>
  </si>
  <si>
    <t>Однотонное</t>
  </si>
  <si>
    <t>09-51B1</t>
  </si>
  <si>
    <t>09-51B2</t>
  </si>
  <si>
    <t>09-54F</t>
  </si>
  <si>
    <t>Косичка</t>
  </si>
  <si>
    <t>09-54B1</t>
  </si>
  <si>
    <t>09-54B2</t>
  </si>
  <si>
    <t>09-66F</t>
  </si>
  <si>
    <t>09-66B1</t>
  </si>
  <si>
    <t>09-66B2</t>
  </si>
  <si>
    <t>09-67F</t>
  </si>
  <si>
    <t>09-67B1</t>
  </si>
  <si>
    <t>09-67B2</t>
  </si>
  <si>
    <t>09-74F</t>
  </si>
  <si>
    <t>09-74B1</t>
  </si>
  <si>
    <t>09-74B2</t>
  </si>
  <si>
    <t>09-75F</t>
  </si>
  <si>
    <t>09-75B1</t>
  </si>
  <si>
    <t>09-75B2</t>
  </si>
  <si>
    <t>09-80B1</t>
  </si>
  <si>
    <t>09-80B2</t>
  </si>
  <si>
    <t>09-81F</t>
  </si>
  <si>
    <t>27x50</t>
  </si>
  <si>
    <t>Детский</t>
  </si>
  <si>
    <t>09-81B1</t>
  </si>
  <si>
    <t>09-81B2</t>
  </si>
  <si>
    <t>09-82F</t>
  </si>
  <si>
    <t>09-82B1</t>
  </si>
  <si>
    <t>09-82B2</t>
  </si>
  <si>
    <t>29,5х22х4,5; 36,5х27,5х6,5; 54,5х35,5х7</t>
  </si>
  <si>
    <t>33;       53;            71</t>
  </si>
  <si>
    <t>от 15000 рублей</t>
  </si>
  <si>
    <t>от 100000 рублей</t>
  </si>
  <si>
    <t>Цена</t>
  </si>
  <si>
    <t>Изображение</t>
  </si>
  <si>
    <t>Наименование</t>
  </si>
  <si>
    <t xml:space="preserve">Цена </t>
  </si>
  <si>
    <t>470 гр/м2</t>
  </si>
  <si>
    <t>Страна производитель</t>
  </si>
  <si>
    <t>?</t>
  </si>
  <si>
    <t xml:space="preserve">Полотенце махровое </t>
  </si>
  <si>
    <t>Узбекистан</t>
  </si>
  <si>
    <t xml:space="preserve">Полотенце махровое  </t>
  </si>
  <si>
    <t>Описание</t>
  </si>
  <si>
    <t xml:space="preserve">Полотенце махровое гладкокрашенное  100% хлопок. </t>
  </si>
  <si>
    <t>Базовая Цена</t>
  </si>
  <si>
    <t>от 50 000 рублей</t>
  </si>
  <si>
    <t>Петля низкая,двойная,крученая.</t>
  </si>
  <si>
    <t>40*70</t>
  </si>
  <si>
    <t>Туркмения</t>
  </si>
  <si>
    <t>50*90</t>
  </si>
  <si>
    <t>70*140</t>
  </si>
  <si>
    <t>Полотенце гл.-кр с бордюром.</t>
  </si>
  <si>
    <t xml:space="preserve"> 400 гр/м</t>
  </si>
  <si>
    <t>100*180</t>
  </si>
  <si>
    <t>155*200</t>
  </si>
  <si>
    <t>190*200</t>
  </si>
  <si>
    <t>50*100</t>
  </si>
  <si>
    <t xml:space="preserve"> гл.-кр с бордюром.</t>
  </si>
  <si>
    <t>500 гр/м</t>
  </si>
  <si>
    <t>460 гр/м</t>
  </si>
  <si>
    <t>470 гр/м</t>
  </si>
  <si>
    <t xml:space="preserve"> гл.-кр. с бордюром  (белое)</t>
  </si>
  <si>
    <t xml:space="preserve"> гл.-кр с бордюром. (белое)</t>
  </si>
  <si>
    <t xml:space="preserve">28
30
32
34
</t>
  </si>
  <si>
    <t>Халат махровый «Кимоно» мужской отбеленный</t>
  </si>
  <si>
    <t xml:space="preserve">44
46
48
50
52
54
56
58
</t>
  </si>
  <si>
    <t>Халат вафельный мужской отбеленный удлиненный рукав</t>
  </si>
  <si>
    <t>Халат махровый отельный воротник шаль</t>
  </si>
  <si>
    <t xml:space="preserve">Халат вафельный белый воротник шаль </t>
  </si>
  <si>
    <t xml:space="preserve">Халат вафельный белый - Кимоно </t>
  </si>
  <si>
    <t>Халат "Отельный" махровый мужской</t>
  </si>
  <si>
    <t>Халат вафельный белый - Кимоно – укороченный рукав</t>
  </si>
  <si>
    <t xml:space="preserve">Халат вафельный мужский белый "Чемпион" </t>
  </si>
  <si>
    <t xml:space="preserve">Халат "Кимоно" вафельный - женский
</t>
  </si>
  <si>
    <t xml:space="preserve">Халат вафельный с капюшоном детский  белый </t>
  </si>
  <si>
    <t>Халат "Отельный" махровый воротник шаль мужской</t>
  </si>
  <si>
    <t>Халат вафельный мужской воротник шаль</t>
  </si>
  <si>
    <t xml:space="preserve">Накидка вафельная женская
</t>
  </si>
  <si>
    <t>Накидка вафельная мужская</t>
  </si>
  <si>
    <t>44-54 (70*150)</t>
  </si>
  <si>
    <t xml:space="preserve">Килт махровый мужской  без вышивки
</t>
  </si>
  <si>
    <t>Килт махровый женский без вышивкой</t>
  </si>
  <si>
    <t xml:space="preserve">73*150
(44-56)
</t>
  </si>
  <si>
    <t>44-54 (67*152)</t>
  </si>
  <si>
    <t>от 6000 рублей</t>
  </si>
  <si>
    <t>от 18000 рублей</t>
  </si>
  <si>
    <t>73*140 (44-56)</t>
  </si>
  <si>
    <t>от 70 000 рублей</t>
  </si>
  <si>
    <t xml:space="preserve">Халат детский вафельный </t>
  </si>
  <si>
    <t xml:space="preserve">Состав: 100 % хлопок (вафельная  ткань)
Ткань: Россия
</t>
  </si>
  <si>
    <t>Россия</t>
  </si>
  <si>
    <t xml:space="preserve">
Состав: махровая  ткань, 100 % хлопок
 Ткань - Туркмения
</t>
  </si>
  <si>
    <t xml:space="preserve"> 380 гр/м2</t>
  </si>
  <si>
    <t>242 гр/м2</t>
  </si>
  <si>
    <t>380 гр/м2</t>
  </si>
  <si>
    <t xml:space="preserve">Состав: вафелька, 100% хлопок 
Ткань: Россия
РАСЦВЕТКИ В АССОРТИМЕНТЕ
</t>
  </si>
  <si>
    <t xml:space="preserve">Состав: махра, 100% хлопок 
Ткань: Туркменистан
РАСЦВЕТКИ В АССОРТИМЕНТЕ
</t>
  </si>
  <si>
    <t xml:space="preserve">Состав: вафельное пюке, 100% хлопок 
Ткань: Россия
РАСЦВЕТКИ В АССОРТИМЕНТЕ
</t>
  </si>
  <si>
    <t xml:space="preserve">
Состав: махровая  ткань, 100 хлопок
 Ткань - Туркмения 
</t>
  </si>
  <si>
    <t xml:space="preserve">Состав: вафельная ткань, 100% хлопок 
Ткань: Россия
Рост: 185
РАСЦВЕТКИ В АССОРТИМЕНТЕ
</t>
  </si>
  <si>
    <t xml:space="preserve">
Состав: вафельная ткань, 100 хлопок
Россия
</t>
  </si>
  <si>
    <t xml:space="preserve">
Состав: вафельная ткань, 100 хлопок Россия
</t>
  </si>
  <si>
    <t xml:space="preserve">
Состав: махровая  ткань, 100 хлопок
 Ткань - Туркмения 
</t>
  </si>
  <si>
    <t xml:space="preserve">Состав: махра, 100% хлопок 
Ткань: Россия
РАСЦВЕТКИ В АССОРТИМЕНТЕ
</t>
  </si>
  <si>
    <t xml:space="preserve">
Состав: махровая  ткань, 100 хлопок
 Ткань - Туркмения
</t>
  </si>
  <si>
    <t xml:space="preserve">
Состав: 100 % хлопок (вафельная  ткань)
Ткань: Россия
Расцветки в ассортименте
</t>
  </si>
  <si>
    <t xml:space="preserve">Состав: 100 % хлопок (вафельная  ткань)
Ткань: Россия
 Расцветки в ассортименте
</t>
  </si>
  <si>
    <t xml:space="preserve">Состав: 100 % хлопок (махровая ткань)
Ткань: Туркменистан Расцветки в ассортименте
</t>
  </si>
  <si>
    <t xml:space="preserve">Состав: 100 % хлопок (махровая ткань)
Ткань: Туркменистан , Расцветки в ассортименте
</t>
  </si>
  <si>
    <t xml:space="preserve">Наименование </t>
  </si>
  <si>
    <t>Комплектация</t>
  </si>
  <si>
    <t>от 30 до 100 тыс. руб.</t>
  </si>
  <si>
    <t>Пододеяльник  147*112
Простыня 100*150
Наволочка 40*60 1 шт.</t>
  </si>
  <si>
    <t>Пододеяльник  215*143 
Простыня 214*145 
Наволочка  70*70 - 2 шт.</t>
  </si>
  <si>
    <t xml:space="preserve">КПБ 1,5 спальный 2 нав </t>
  </si>
  <si>
    <t>КПБ 2,0 спальный 2 нав</t>
  </si>
  <si>
    <t>Пододеяльник  215*175
Простыня 220*195 
Наволочка 70*70 2 шт.</t>
  </si>
  <si>
    <t>КПБ 2,0 спальный 4 нав</t>
  </si>
  <si>
    <t>Пододеяльник  215*175
Простыня 220*195 
Наволочка 70*70 2 шт.
Наволочка 50*70 2 шт.</t>
  </si>
  <si>
    <t>КПБ 2,0 спальный с Европростыней 2 нав</t>
  </si>
  <si>
    <t>Пододеяльник  215*175
Простыня  220*240 
Наволочка  70*70 2 шт.</t>
  </si>
  <si>
    <t>Пододеяльник  215*175
Простыня  220*220 
Наволочка  70*70 2 шт.</t>
  </si>
  <si>
    <t>КПБ Евро1 2 нав</t>
  </si>
  <si>
    <t xml:space="preserve">Пододеяльник 220*200
Простыня  220*240 
Наволочка  70*70 2 шт  </t>
  </si>
  <si>
    <t xml:space="preserve">Пододеяльник 220*200
Простыня  220*220 
Наволочка  70*70 2 шт  </t>
  </si>
  <si>
    <t>КПБ Евро2 2 нав</t>
  </si>
  <si>
    <t>Пододеяльник 220*240
Простыня  220*240 
Наволочка  70*70 2 шт</t>
  </si>
  <si>
    <t>КПБ Семейный 2 нав</t>
  </si>
  <si>
    <t>Пододеяльник  215*143 - 2шт
Простыня  220*240 
Наволочка  70*70 2 шт</t>
  </si>
  <si>
    <t>Пододеяльник  215*143 - 2шт
Простыня  220*220 
Наволочка  70*70 2 шт</t>
  </si>
  <si>
    <t>КПБ 1,5 спальный 2 нав</t>
  </si>
  <si>
    <t>Пододеяльник  215*143 
Простыня 140*200*20
Наволочка  70*70 - 2 шт.</t>
  </si>
  <si>
    <t>Пододеяльник  215*175
Простыня 160*200*20 
Наволочка 70*70 2 шт.</t>
  </si>
  <si>
    <t xml:space="preserve">Пододеяльник 220*200
Простыня 180*200*20
Наволочка  70*70 2 шт  </t>
  </si>
  <si>
    <t>Базовый Цена</t>
  </si>
  <si>
    <t>от 5 000 тыс. руб</t>
  </si>
  <si>
    <t>от 15 000 тыс. руб</t>
  </si>
  <si>
    <t>от 25 000 тыс. руб</t>
  </si>
  <si>
    <t>от 100 до 300 тыс. руб. 2%</t>
  </si>
  <si>
    <t>от 300 до 600 тыс. руб 4%.</t>
  </si>
  <si>
    <t>свыше 600 тыс. руб.7%</t>
  </si>
  <si>
    <t xml:space="preserve">КПБ Детский 1,5 спальный 2 нав </t>
  </si>
  <si>
    <t xml:space="preserve">Характеристика </t>
  </si>
  <si>
    <t xml:space="preserve">
Ткань: перкаль гладкокрашеный, 100% хлопок, 110 г/м2 
Дизайн ткани: Россия
Пошив КПБ: Россия</t>
  </si>
  <si>
    <r>
      <t>КПБ Ясельный</t>
    </r>
    <r>
      <rPr>
        <sz val="10"/>
        <color indexed="10"/>
        <rFont val="Arial"/>
        <family val="2"/>
        <charset val="204"/>
      </rPr>
      <t xml:space="preserve"> </t>
    </r>
  </si>
  <si>
    <t xml:space="preserve"> Расцветки Коллекции постельного белья   "Королевское Искушение"</t>
  </si>
  <si>
    <r>
      <t xml:space="preserve">  Комплект постельного белья </t>
    </r>
    <r>
      <rPr>
        <b/>
        <sz val="14"/>
        <color indexed="8"/>
        <rFont val="Arial"/>
        <family val="2"/>
        <charset val="204"/>
      </rPr>
      <t>"Нежный персик</t>
    </r>
    <r>
      <rPr>
        <sz val="14"/>
        <color indexed="8"/>
        <rFont val="Arial"/>
        <family val="2"/>
        <charset val="204"/>
      </rPr>
      <t xml:space="preserve">" и                                                                                                                               Комплект постельного белья </t>
    </r>
    <r>
      <rPr>
        <b/>
        <sz val="14"/>
        <color indexed="8"/>
        <rFont val="Arial"/>
        <family val="2"/>
        <charset val="204"/>
      </rPr>
      <t xml:space="preserve">"Какао " </t>
    </r>
  </si>
  <si>
    <t>Комплект постельного белья   "Арктический пунш"  и                                                 Комплект постельного белья "Нежная зелень"</t>
  </si>
  <si>
    <t>Комплект постельного белья "Черничный десерт" и                                              Комплект постельного белья "Ежевичный смузи"</t>
  </si>
  <si>
    <r>
      <t xml:space="preserve">Комплект постельного белья </t>
    </r>
    <r>
      <rPr>
        <b/>
        <sz val="14"/>
        <color indexed="8"/>
        <rFont val="Arial"/>
        <family val="2"/>
        <charset val="204"/>
      </rPr>
      <t>"Сиреневый "</t>
    </r>
    <r>
      <rPr>
        <sz val="14"/>
        <color indexed="8"/>
        <rFont val="Arial"/>
        <family val="2"/>
        <charset val="204"/>
      </rPr>
      <t xml:space="preserve"> и  Комплект постельного белья </t>
    </r>
    <r>
      <rPr>
        <b/>
        <sz val="14"/>
        <color indexed="8"/>
        <rFont val="Arial"/>
        <family val="2"/>
        <charset val="204"/>
      </rPr>
      <t xml:space="preserve">"Розовый </t>
    </r>
    <r>
      <rPr>
        <sz val="14"/>
        <color indexed="8"/>
        <rFont val="Arial"/>
        <family val="2"/>
        <charset val="204"/>
      </rPr>
      <t>"</t>
    </r>
  </si>
  <si>
    <r>
      <t xml:space="preserve">Комплект постельного белья </t>
    </r>
    <r>
      <rPr>
        <b/>
        <sz val="14"/>
        <color indexed="8"/>
        <rFont val="Arial"/>
        <family val="2"/>
        <charset val="204"/>
      </rPr>
      <t>"Лазурный"</t>
    </r>
    <r>
      <rPr>
        <sz val="14"/>
        <color indexed="8"/>
        <rFont val="Arial"/>
        <family val="2"/>
        <charset val="204"/>
      </rPr>
      <t xml:space="preserve"> и                                                  Комплект постельного белья </t>
    </r>
    <r>
      <rPr>
        <b/>
        <sz val="14"/>
        <color indexed="8"/>
        <rFont val="Arial"/>
        <family val="2"/>
        <charset val="204"/>
      </rPr>
      <t>"Дикая мята"</t>
    </r>
    <r>
      <rPr>
        <sz val="14"/>
        <color indexed="8"/>
        <rFont val="Arial"/>
        <family val="2"/>
        <charset val="204"/>
      </rPr>
      <t xml:space="preserve"> </t>
    </r>
  </si>
  <si>
    <r>
      <t xml:space="preserve">Комплект постельного белья </t>
    </r>
    <r>
      <rPr>
        <b/>
        <sz val="14"/>
        <color indexed="8"/>
        <rFont val="Arial"/>
        <family val="2"/>
        <charset val="204"/>
      </rPr>
      <t xml:space="preserve">"Горный ветер" </t>
    </r>
    <r>
      <rPr>
        <sz val="14"/>
        <color indexed="8"/>
        <rFont val="Arial"/>
        <family val="2"/>
        <charset val="204"/>
      </rPr>
      <t xml:space="preserve">и                                                           Комплект постельного белья </t>
    </r>
    <r>
      <rPr>
        <b/>
        <sz val="14"/>
        <color indexed="8"/>
        <rFont val="Arial"/>
        <family val="2"/>
        <charset val="204"/>
      </rPr>
      <t>"Утренний кофе "</t>
    </r>
  </si>
  <si>
    <t xml:space="preserve"> Расцветки Коллекция постельного белья   "Текстура"</t>
  </si>
  <si>
    <t>Наволочка 50Х70(клапан 25)</t>
  </si>
  <si>
    <t>Наволочка 70Х70(клапан 25)</t>
  </si>
  <si>
    <t>Простыня 150х230</t>
  </si>
  <si>
    <t>Простыня 180х230</t>
  </si>
  <si>
    <t>Простыня 200х230</t>
  </si>
  <si>
    <t>Простыня 220х230</t>
  </si>
  <si>
    <t>Простыня 240х230</t>
  </si>
  <si>
    <t>Пододеяльник 150х215</t>
  </si>
  <si>
    <t>Пододеяльник 180х215</t>
  </si>
  <si>
    <t>Пододеяльник 200х220</t>
  </si>
  <si>
    <t>Пододеяльник 240х220</t>
  </si>
  <si>
    <t>Отбеленный страйп-сатин</t>
  </si>
  <si>
    <t>Страна ткани</t>
  </si>
  <si>
    <t>Китай</t>
  </si>
  <si>
    <t>125гр./м²</t>
  </si>
  <si>
    <t xml:space="preserve">100% хлопок,                                           Полосы 1/1, 3/3, </t>
  </si>
  <si>
    <t xml:space="preserve"> Турция </t>
  </si>
  <si>
    <t>135гр./м²</t>
  </si>
  <si>
    <t xml:space="preserve"> 100% хлопок,                                           Полосы 1/1, 3/3,</t>
  </si>
  <si>
    <t>Сатин отбеленный</t>
  </si>
  <si>
    <t xml:space="preserve"> Турция</t>
  </si>
  <si>
    <t>Сатин цветной гладкокрашенный</t>
  </si>
  <si>
    <t>142гр./м²</t>
  </si>
  <si>
    <t>120гр./м²</t>
  </si>
  <si>
    <t xml:space="preserve">                            100% Хлопок </t>
  </si>
  <si>
    <t xml:space="preserve">Изображение </t>
  </si>
  <si>
    <t xml:space="preserve">от 80  тыс. руб. </t>
  </si>
  <si>
    <r>
      <t xml:space="preserve">Гладьё,100% хлопок   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                                    ,</t>
    </r>
  </si>
  <si>
    <t>Простыня 150х220</t>
  </si>
  <si>
    <t>Простыня 180х220</t>
  </si>
  <si>
    <t>Простыня 200х220</t>
  </si>
  <si>
    <t>Простыня 220х220</t>
  </si>
  <si>
    <t>Простыня 240х220</t>
  </si>
  <si>
    <t>Пододеяльник 200х215</t>
  </si>
  <si>
    <t>Пододеяльник 240х215</t>
  </si>
  <si>
    <t>140гр./м²</t>
  </si>
  <si>
    <t>Изделия из Бязи ГОСТ отбеленной,                     100% хлопок,                                            гладьё.</t>
  </si>
  <si>
    <t>Изделия из Бязи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</si>
</sst>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mmm\-yy"/>
    <numFmt numFmtId="165" formatCode="_-* #,##0.00\ [$₽-419]_-;\-* #,##0.00\ [$₽-419]_-;_-* &quot;-&quot;??\ [$₽-419]_-;_-@_-"/>
    <numFmt numFmtId="166" formatCode="#,##0;[Red]#,##0"/>
    <numFmt numFmtId="167" formatCode="#,##0.0\ _₽"/>
  </numFmts>
  <fonts count="32" x14ac:knownFonts="1">
    <font>
      <sz val="10"/>
      <color indexed="8"/>
      <name val="Arial Cyr"/>
      <charset val="204"/>
    </font>
    <font>
      <sz val="10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sz val="11"/>
      <color indexed="8"/>
      <name val="Cambria"/>
      <family val="1"/>
      <charset val="204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Calisto MT"/>
      <family val="1"/>
    </font>
    <font>
      <b/>
      <i/>
      <sz val="11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 Cyr"/>
      <charset val="204"/>
    </font>
    <font>
      <b/>
      <sz val="12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24"/>
      <color indexed="8"/>
      <name val="Arial"/>
      <family val="2"/>
      <charset val="204"/>
    </font>
    <font>
      <sz val="24"/>
      <color indexed="8"/>
      <name val="Arial Cyr"/>
      <charset val="204"/>
    </font>
    <font>
      <sz val="10"/>
      <color indexed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9"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/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165" fontId="5" fillId="5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0" applyFont="1" applyBorder="1"/>
    <xf numFmtId="0" fontId="7" fillId="5" borderId="17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" fillId="0" borderId="10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165" fontId="5" fillId="5" borderId="9" xfId="0" applyNumberFormat="1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/>
    </xf>
    <xf numFmtId="166" fontId="11" fillId="5" borderId="12" xfId="0" applyNumberFormat="1" applyFont="1" applyFill="1" applyBorder="1" applyAlignment="1">
      <alignment horizontal="center" vertical="center" wrapText="1"/>
    </xf>
    <xf numFmtId="165" fontId="10" fillId="5" borderId="12" xfId="0" applyNumberFormat="1" applyFont="1" applyFill="1" applyBorder="1" applyAlignment="1">
      <alignment horizontal="center" vertical="center"/>
    </xf>
    <xf numFmtId="165" fontId="6" fillId="5" borderId="16" xfId="0" applyNumberFormat="1" applyFont="1" applyFill="1" applyBorder="1" applyAlignment="1">
      <alignment horizontal="center" vertical="center"/>
    </xf>
    <xf numFmtId="165" fontId="9" fillId="5" borderId="12" xfId="0" applyNumberFormat="1" applyFont="1" applyFill="1" applyBorder="1" applyAlignment="1">
      <alignment horizontal="center" vertical="center" wrapText="1"/>
    </xf>
    <xf numFmtId="165" fontId="9" fillId="5" borderId="12" xfId="0" applyNumberFormat="1" applyFont="1" applyFill="1" applyBorder="1" applyAlignment="1">
      <alignment horizontal="center" vertical="center"/>
    </xf>
    <xf numFmtId="165" fontId="6" fillId="5" borderId="18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wrapText="1"/>
    </xf>
    <xf numFmtId="0" fontId="20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44" fontId="10" fillId="4" borderId="1" xfId="1" applyFont="1" applyFill="1" applyBorder="1" applyAlignment="1">
      <alignment horizontal="center" vertical="center"/>
    </xf>
    <xf numFmtId="44" fontId="10" fillId="4" borderId="16" xfId="1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44" fontId="16" fillId="4" borderId="2" xfId="1" applyFont="1" applyFill="1" applyBorder="1" applyAlignment="1">
      <alignment horizontal="center" vertical="center"/>
    </xf>
    <xf numFmtId="44" fontId="16" fillId="4" borderId="23" xfId="1" applyFont="1" applyFill="1" applyBorder="1" applyAlignment="1">
      <alignment horizontal="center" vertical="center"/>
    </xf>
    <xf numFmtId="0" fontId="1" fillId="0" borderId="46" xfId="0" applyFont="1" applyBorder="1"/>
    <xf numFmtId="0" fontId="1" fillId="0" borderId="47" xfId="0" applyFont="1" applyBorder="1"/>
    <xf numFmtId="0" fontId="1" fillId="0" borderId="32" xfId="0" applyFont="1" applyBorder="1"/>
    <xf numFmtId="0" fontId="17" fillId="5" borderId="31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36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165" fontId="18" fillId="5" borderId="4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165" fontId="18" fillId="0" borderId="24" xfId="0" applyNumberFormat="1" applyFont="1" applyFill="1" applyBorder="1" applyAlignment="1">
      <alignment horizontal="center" vertical="center" wrapText="1"/>
    </xf>
    <xf numFmtId="165" fontId="18" fillId="5" borderId="1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165" fontId="18" fillId="0" borderId="16" xfId="0" applyNumberFormat="1" applyFont="1" applyFill="1" applyBorder="1" applyAlignment="1">
      <alignment horizontal="center" vertical="center" wrapText="1"/>
    </xf>
    <xf numFmtId="165" fontId="18" fillId="5" borderId="12" xfId="0" applyNumberFormat="1" applyFont="1" applyFill="1" applyBorder="1" applyAlignment="1">
      <alignment horizontal="center" vertical="center" wrapText="1"/>
    </xf>
    <xf numFmtId="165" fontId="18" fillId="0" borderId="12" xfId="0" applyNumberFormat="1" applyFont="1" applyFill="1" applyBorder="1" applyAlignment="1">
      <alignment horizontal="center" vertical="center" wrapText="1"/>
    </xf>
    <xf numFmtId="165" fontId="18" fillId="0" borderId="18" xfId="0" applyNumberFormat="1" applyFont="1" applyFill="1" applyBorder="1" applyAlignment="1">
      <alignment horizontal="center" vertical="center" wrapText="1"/>
    </xf>
    <xf numFmtId="165" fontId="18" fillId="0" borderId="44" xfId="0" applyNumberFormat="1" applyFont="1" applyFill="1" applyBorder="1" applyAlignment="1">
      <alignment horizontal="center" vertical="center" wrapText="1"/>
    </xf>
    <xf numFmtId="0" fontId="1" fillId="0" borderId="28" xfId="0" applyFont="1" applyBorder="1"/>
    <xf numFmtId="165" fontId="18" fillId="0" borderId="2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27" fillId="5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/>
    <xf numFmtId="0" fontId="1" fillId="4" borderId="35" xfId="0" applyFont="1" applyFill="1" applyBorder="1" applyAlignment="1"/>
    <xf numFmtId="0" fontId="10" fillId="4" borderId="1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27" fillId="5" borderId="39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27" fillId="5" borderId="41" xfId="0" applyFont="1" applyFill="1" applyBorder="1" applyAlignment="1">
      <alignment horizontal="center" vertical="center" wrapText="1"/>
    </xf>
    <xf numFmtId="0" fontId="27" fillId="5" borderId="29" xfId="0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25" fillId="5" borderId="40" xfId="0" applyFont="1" applyFill="1" applyBorder="1" applyAlignment="1">
      <alignment horizontal="center" vertical="center" wrapText="1"/>
    </xf>
    <xf numFmtId="0" fontId="25" fillId="5" borderId="42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27" fillId="5" borderId="37" xfId="0" applyFont="1" applyFill="1" applyBorder="1" applyAlignment="1">
      <alignment horizontal="center" vertical="center" wrapText="1"/>
    </xf>
    <xf numFmtId="0" fontId="27" fillId="5" borderId="21" xfId="0" applyFont="1" applyFill="1" applyBorder="1" applyAlignment="1">
      <alignment horizontal="center" vertical="center" wrapText="1"/>
    </xf>
    <xf numFmtId="0" fontId="27" fillId="5" borderId="38" xfId="0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6" fillId="5" borderId="39" xfId="0" applyFont="1" applyFill="1" applyBorder="1" applyAlignment="1">
      <alignment horizontal="center" vertical="center" wrapText="1"/>
    </xf>
    <xf numFmtId="0" fontId="26" fillId="5" borderId="41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22" fillId="4" borderId="40" xfId="0" applyFont="1" applyFill="1" applyBorder="1" applyAlignment="1">
      <alignment horizontal="center" vertical="center" wrapText="1"/>
    </xf>
    <xf numFmtId="0" fontId="22" fillId="4" borderId="42" xfId="0" applyFont="1" applyFill="1" applyBorder="1" applyAlignment="1">
      <alignment horizontal="center" vertical="center" wrapText="1"/>
    </xf>
    <xf numFmtId="0" fontId="26" fillId="5" borderId="40" xfId="0" applyFont="1" applyFill="1" applyBorder="1" applyAlignment="1">
      <alignment horizontal="center" vertical="center" wrapText="1"/>
    </xf>
    <xf numFmtId="0" fontId="26" fillId="5" borderId="42" xfId="0" applyFont="1" applyFill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23" fillId="4" borderId="35" xfId="0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1" fillId="4" borderId="25" xfId="0" applyFont="1" applyFill="1" applyBorder="1" applyAlignment="1">
      <alignment horizontal="center" vertical="center" wrapText="1"/>
    </xf>
    <xf numFmtId="0" fontId="21" fillId="4" borderId="35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/>
    <xf numFmtId="0" fontId="17" fillId="0" borderId="1" xfId="0" applyFont="1" applyBorder="1"/>
    <xf numFmtId="0" fontId="17" fillId="0" borderId="2" xfId="0" applyFont="1" applyBorder="1"/>
    <xf numFmtId="0" fontId="17" fillId="0" borderId="4" xfId="0" applyFont="1" applyBorder="1" applyAlignment="1">
      <alignment horizont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30" fillId="5" borderId="4" xfId="0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 wrapText="1"/>
    </xf>
    <xf numFmtId="167" fontId="30" fillId="5" borderId="1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left" vertical="center" wrapText="1"/>
    </xf>
    <xf numFmtId="0" fontId="13" fillId="0" borderId="30" xfId="0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6" fillId="5" borderId="4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/>
    </xf>
    <xf numFmtId="165" fontId="16" fillId="5" borderId="2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/>
    </xf>
    <xf numFmtId="165" fontId="16" fillId="5" borderId="4" xfId="1" applyNumberFormat="1" applyFont="1" applyFill="1" applyBorder="1" applyAlignment="1">
      <alignment horizontal="center" vertical="center" wrapText="1"/>
    </xf>
    <xf numFmtId="165" fontId="18" fillId="0" borderId="4" xfId="1" applyNumberFormat="1" applyFont="1" applyBorder="1" applyAlignment="1">
      <alignment horizontal="center" vertical="center"/>
    </xf>
    <xf numFmtId="165" fontId="16" fillId="5" borderId="1" xfId="1" applyNumberFormat="1" applyFont="1" applyFill="1" applyBorder="1" applyAlignment="1">
      <alignment horizontal="center" vertical="center" wrapText="1"/>
    </xf>
    <xf numFmtId="165" fontId="18" fillId="0" borderId="1" xfId="1" applyNumberFormat="1" applyFont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 wrapText="1"/>
    </xf>
    <xf numFmtId="165" fontId="18" fillId="0" borderId="2" xfId="1" applyNumberFormat="1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30" fillId="5" borderId="4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1" fillId="0" borderId="28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30" fillId="5" borderId="13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167" fontId="30" fillId="5" borderId="14" xfId="0" applyNumberFormat="1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0" fillId="5" borderId="17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67" fontId="30" fillId="5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65" fontId="16" fillId="5" borderId="14" xfId="0" applyNumberFormat="1" applyFont="1" applyFill="1" applyBorder="1" applyAlignment="1">
      <alignment horizontal="center" vertical="center" wrapText="1"/>
    </xf>
    <xf numFmtId="165" fontId="18" fillId="0" borderId="14" xfId="0" applyNumberFormat="1" applyFont="1" applyBorder="1" applyAlignment="1">
      <alignment horizontal="center" vertical="center"/>
    </xf>
    <xf numFmtId="165" fontId="18" fillId="0" borderId="22" xfId="0" applyNumberFormat="1" applyFont="1" applyBorder="1" applyAlignment="1">
      <alignment horizontal="center" vertical="center"/>
    </xf>
    <xf numFmtId="165" fontId="18" fillId="0" borderId="16" xfId="0" applyNumberFormat="1" applyFont="1" applyBorder="1" applyAlignment="1">
      <alignment horizontal="center" vertical="center"/>
    </xf>
    <xf numFmtId="165" fontId="16" fillId="5" borderId="12" xfId="0" applyNumberFormat="1" applyFont="1" applyFill="1" applyBorder="1" applyAlignment="1">
      <alignment horizontal="center" vertical="center" wrapText="1"/>
    </xf>
    <xf numFmtId="165" fontId="18" fillId="0" borderId="12" xfId="0" applyNumberFormat="1" applyFont="1" applyBorder="1" applyAlignment="1">
      <alignment horizontal="center" vertical="center"/>
    </xf>
    <xf numFmtId="165" fontId="18" fillId="0" borderId="18" xfId="0" applyNumberFormat="1" applyFont="1" applyBorder="1" applyAlignment="1">
      <alignment horizontal="center" vertical="center"/>
    </xf>
    <xf numFmtId="165" fontId="19" fillId="0" borderId="14" xfId="0" applyNumberFormat="1" applyFont="1" applyBorder="1" applyAlignment="1">
      <alignment horizontal="center" vertical="center" wrapText="1"/>
    </xf>
    <xf numFmtId="165" fontId="31" fillId="0" borderId="14" xfId="0" applyNumberFormat="1" applyFont="1" applyBorder="1" applyAlignment="1">
      <alignment horizontal="center" vertical="center"/>
    </xf>
    <xf numFmtId="165" fontId="19" fillId="0" borderId="22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/>
    </xf>
    <xf numFmtId="165" fontId="19" fillId="0" borderId="16" xfId="0" applyNumberFormat="1" applyFont="1" applyBorder="1" applyAlignment="1">
      <alignment horizontal="center" vertical="center" wrapText="1"/>
    </xf>
    <xf numFmtId="165" fontId="19" fillId="0" borderId="12" xfId="0" applyNumberFormat="1" applyFont="1" applyBorder="1" applyAlignment="1">
      <alignment horizontal="center" vertical="center" wrapText="1"/>
    </xf>
    <xf numFmtId="165" fontId="31" fillId="0" borderId="12" xfId="0" applyNumberFormat="1" applyFont="1" applyBorder="1" applyAlignment="1">
      <alignment horizontal="center" vertical="center"/>
    </xf>
    <xf numFmtId="165" fontId="19" fillId="0" borderId="18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FF00"/>
      <rgbColor rgb="00FF0000"/>
      <rgbColor rgb="00007F00"/>
      <rgbColor rgb="007F7F00"/>
      <rgbColor rgb="00C0C0C0"/>
      <rgbColor rgb="00E6E6E6"/>
      <rgbColor rgb="00B3B3B3"/>
      <rgbColor rgb="00999999"/>
      <rgbColor rgb="00666666"/>
      <rgbColor rgb="004D4D4D"/>
      <rgbColor rgb="00333333"/>
      <rgbColor rgb="000000FF"/>
      <rgbColor rgb="00CCCCCC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13" Type="http://schemas.openxmlformats.org/officeDocument/2006/relationships/image" Target="../media/image17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12" Type="http://schemas.openxmlformats.org/officeDocument/2006/relationships/image" Target="../media/image16.jpeg"/><Relationship Id="rId2" Type="http://schemas.openxmlformats.org/officeDocument/2006/relationships/image" Target="../media/image6.jpeg"/><Relationship Id="rId16" Type="http://schemas.openxmlformats.org/officeDocument/2006/relationships/image" Target="../media/image4.pn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11" Type="http://schemas.openxmlformats.org/officeDocument/2006/relationships/image" Target="../media/image15.jpeg"/><Relationship Id="rId5" Type="http://schemas.openxmlformats.org/officeDocument/2006/relationships/image" Target="../media/image9.jpeg"/><Relationship Id="rId15" Type="http://schemas.openxmlformats.org/officeDocument/2006/relationships/image" Target="../media/image19.jpeg"/><Relationship Id="rId10" Type="http://schemas.openxmlformats.org/officeDocument/2006/relationships/image" Target="../media/image14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Relationship Id="rId14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2" Type="http://schemas.openxmlformats.org/officeDocument/2006/relationships/image" Target="../media/image20.png"/><Relationship Id="rId1" Type="http://schemas.openxmlformats.org/officeDocument/2006/relationships/image" Target="../media/image4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jpeg"/><Relationship Id="rId3" Type="http://schemas.openxmlformats.org/officeDocument/2006/relationships/image" Target="../media/image34.jpeg"/><Relationship Id="rId7" Type="http://schemas.openxmlformats.org/officeDocument/2006/relationships/image" Target="../media/image38.jpeg"/><Relationship Id="rId2" Type="http://schemas.openxmlformats.org/officeDocument/2006/relationships/image" Target="../media/image33.jpeg"/><Relationship Id="rId1" Type="http://schemas.openxmlformats.org/officeDocument/2006/relationships/image" Target="../media/image32.jpeg"/><Relationship Id="rId6" Type="http://schemas.openxmlformats.org/officeDocument/2006/relationships/image" Target="../media/image37.jpeg"/><Relationship Id="rId11" Type="http://schemas.openxmlformats.org/officeDocument/2006/relationships/image" Target="../media/image4.png"/><Relationship Id="rId5" Type="http://schemas.openxmlformats.org/officeDocument/2006/relationships/image" Target="../media/image36.jpeg"/><Relationship Id="rId10" Type="http://schemas.openxmlformats.org/officeDocument/2006/relationships/image" Target="../media/image41.jpeg"/><Relationship Id="rId4" Type="http://schemas.openxmlformats.org/officeDocument/2006/relationships/image" Target="../media/image35.jpeg"/><Relationship Id="rId9" Type="http://schemas.openxmlformats.org/officeDocument/2006/relationships/image" Target="../media/image40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4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7</xdr:row>
      <xdr:rowOff>180975</xdr:rowOff>
    </xdr:from>
    <xdr:to>
      <xdr:col>2</xdr:col>
      <xdr:colOff>1267600</xdr:colOff>
      <xdr:row>7</xdr:row>
      <xdr:rowOff>962025</xdr:rowOff>
    </xdr:to>
    <xdr:pic>
      <xdr:nvPicPr>
        <xdr:cNvPr id="2" name="Рисунок 1" descr="Картинки по запросу Полотенце махровое Петля низкая двойная крученая 470 гр/м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771525"/>
          <a:ext cx="1105674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161926</xdr:colOff>
      <xdr:row>8</xdr:row>
      <xdr:rowOff>180975</xdr:rowOff>
    </xdr:from>
    <xdr:ext cx="1105674" cy="781050"/>
    <xdr:pic>
      <xdr:nvPicPr>
        <xdr:cNvPr id="3" name="Рисунок 2" descr="Картинки по запросу Полотенце махровое Петля низкая двойная крученая 470 гр/м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771525"/>
          <a:ext cx="1105674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161926</xdr:colOff>
      <xdr:row>9</xdr:row>
      <xdr:rowOff>180975</xdr:rowOff>
    </xdr:from>
    <xdr:ext cx="1105674" cy="781050"/>
    <xdr:pic>
      <xdr:nvPicPr>
        <xdr:cNvPr id="4" name="Рисунок 3" descr="Картинки по запросу Полотенце махровое Петля низкая двойная крученая 470 гр/м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771525"/>
          <a:ext cx="1105674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202976</xdr:colOff>
      <xdr:row>4</xdr:row>
      <xdr:rowOff>190500</xdr:rowOff>
    </xdr:from>
    <xdr:to>
      <xdr:col>2</xdr:col>
      <xdr:colOff>1219199</xdr:colOff>
      <xdr:row>4</xdr:row>
      <xdr:rowOff>1095374</xdr:rowOff>
    </xdr:to>
    <xdr:pic>
      <xdr:nvPicPr>
        <xdr:cNvPr id="5" name="Рисунок 4" descr="Картинки по запросу Полотенце гладкокрашенное пл 460 г/м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826" y="1000125"/>
          <a:ext cx="1016223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202976</xdr:colOff>
      <xdr:row>5</xdr:row>
      <xdr:rowOff>190500</xdr:rowOff>
    </xdr:from>
    <xdr:ext cx="1016223" cy="904874"/>
    <xdr:pic>
      <xdr:nvPicPr>
        <xdr:cNvPr id="6" name="Рисунок 5" descr="Картинки по запросу Полотенце гладкокрашенное пл 460 г/м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826" y="1000125"/>
          <a:ext cx="1016223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202976</xdr:colOff>
      <xdr:row>6</xdr:row>
      <xdr:rowOff>190500</xdr:rowOff>
    </xdr:from>
    <xdr:ext cx="1016223" cy="904874"/>
    <xdr:pic>
      <xdr:nvPicPr>
        <xdr:cNvPr id="7" name="Рисунок 6" descr="Картинки по запросу Полотенце гладкокрашенное пл 460 г/м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826" y="1000125"/>
          <a:ext cx="1016223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95251</xdr:colOff>
      <xdr:row>10</xdr:row>
      <xdr:rowOff>226219</xdr:rowOff>
    </xdr:from>
    <xdr:to>
      <xdr:col>2</xdr:col>
      <xdr:colOff>1260798</xdr:colOff>
      <xdr:row>10</xdr:row>
      <xdr:rowOff>1047750</xdr:rowOff>
    </xdr:to>
    <xdr:pic>
      <xdr:nvPicPr>
        <xdr:cNvPr id="8" name="Рисунок 7" descr="Картинки по запросу Туркмения 500 гр/м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9720" y="8358188"/>
          <a:ext cx="1165547" cy="82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95251</xdr:colOff>
      <xdr:row>11</xdr:row>
      <xdr:rowOff>226219</xdr:rowOff>
    </xdr:from>
    <xdr:ext cx="1165547" cy="821531"/>
    <xdr:pic>
      <xdr:nvPicPr>
        <xdr:cNvPr id="9" name="Рисунок 8" descr="Картинки по запросу Туркмения 500 гр/м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9720" y="8358188"/>
          <a:ext cx="1165547" cy="82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95251</xdr:colOff>
      <xdr:row>12</xdr:row>
      <xdr:rowOff>226219</xdr:rowOff>
    </xdr:from>
    <xdr:ext cx="1165547" cy="821531"/>
    <xdr:pic>
      <xdr:nvPicPr>
        <xdr:cNvPr id="10" name="Рисунок 9" descr="Картинки по запросу Туркмения 500 гр/м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9720" y="8358188"/>
          <a:ext cx="1165547" cy="82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95251</xdr:colOff>
      <xdr:row>13</xdr:row>
      <xdr:rowOff>226219</xdr:rowOff>
    </xdr:from>
    <xdr:ext cx="1165547" cy="821531"/>
    <xdr:pic>
      <xdr:nvPicPr>
        <xdr:cNvPr id="11" name="Рисунок 10" descr="Картинки по запросу Туркмения 500 гр/м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9720" y="8358188"/>
          <a:ext cx="1165547" cy="82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95251</xdr:colOff>
      <xdr:row>14</xdr:row>
      <xdr:rowOff>226219</xdr:rowOff>
    </xdr:from>
    <xdr:ext cx="1165547" cy="821531"/>
    <xdr:pic>
      <xdr:nvPicPr>
        <xdr:cNvPr id="12" name="Рисунок 11" descr="Картинки по запросу Туркмения 500 гр/м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9720" y="8358188"/>
          <a:ext cx="1165547" cy="82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95251</xdr:colOff>
      <xdr:row>15</xdr:row>
      <xdr:rowOff>226219</xdr:rowOff>
    </xdr:from>
    <xdr:ext cx="1165547" cy="821531"/>
    <xdr:pic>
      <xdr:nvPicPr>
        <xdr:cNvPr id="13" name="Рисунок 12" descr="Картинки по запросу Туркмения 500 гр/м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9720" y="8358188"/>
          <a:ext cx="1165547" cy="82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95251</xdr:colOff>
      <xdr:row>16</xdr:row>
      <xdr:rowOff>226219</xdr:rowOff>
    </xdr:from>
    <xdr:ext cx="1165547" cy="821531"/>
    <xdr:pic>
      <xdr:nvPicPr>
        <xdr:cNvPr id="14" name="Рисунок 13" descr="Картинки по запросу Туркмения 500 гр/м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9720" y="8358188"/>
          <a:ext cx="1165547" cy="82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95251</xdr:colOff>
      <xdr:row>17</xdr:row>
      <xdr:rowOff>226219</xdr:rowOff>
    </xdr:from>
    <xdr:ext cx="1165547" cy="821531"/>
    <xdr:pic>
      <xdr:nvPicPr>
        <xdr:cNvPr id="15" name="Рисунок 14" descr="Картинки по запросу Туркмения 500 гр/м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9720" y="8358188"/>
          <a:ext cx="1165547" cy="82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95251</xdr:colOff>
      <xdr:row>18</xdr:row>
      <xdr:rowOff>226219</xdr:rowOff>
    </xdr:from>
    <xdr:ext cx="1165547" cy="821531"/>
    <xdr:pic>
      <xdr:nvPicPr>
        <xdr:cNvPr id="16" name="Рисунок 15" descr="Картинки по запросу Туркмения 500 гр/м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9720" y="8358188"/>
          <a:ext cx="1165547" cy="82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5</xdr:col>
      <xdr:colOff>611333</xdr:colOff>
      <xdr:row>0</xdr:row>
      <xdr:rowOff>2452687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9791052" cy="2452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3</xdr:row>
      <xdr:rowOff>76200</xdr:rowOff>
    </xdr:from>
    <xdr:to>
      <xdr:col>2</xdr:col>
      <xdr:colOff>1314450</xdr:colOff>
      <xdr:row>3</xdr:row>
      <xdr:rowOff>1438275</xdr:rowOff>
    </xdr:to>
    <xdr:pic>
      <xdr:nvPicPr>
        <xdr:cNvPr id="2" name="Рисунок 1" descr="Халат детский вафельный с капюшоном белы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581025"/>
          <a:ext cx="9048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476250</xdr:colOff>
      <xdr:row>4</xdr:row>
      <xdr:rowOff>190500</xdr:rowOff>
    </xdr:from>
    <xdr:to>
      <xdr:col>2</xdr:col>
      <xdr:colOff>1371600</xdr:colOff>
      <xdr:row>4</xdr:row>
      <xdr:rowOff>1533525</xdr:rowOff>
    </xdr:to>
    <xdr:pic>
      <xdr:nvPicPr>
        <xdr:cNvPr id="3" name="Рисунок 2" descr="Халат махровый модель &quot;Кимоно&quot; отбеленны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2505075"/>
          <a:ext cx="8953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457200</xdr:colOff>
      <xdr:row>5</xdr:row>
      <xdr:rowOff>123825</xdr:rowOff>
    </xdr:from>
    <xdr:to>
      <xdr:col>2</xdr:col>
      <xdr:colOff>1400175</xdr:colOff>
      <xdr:row>5</xdr:row>
      <xdr:rowOff>1552575</xdr:rowOff>
    </xdr:to>
    <xdr:pic>
      <xdr:nvPicPr>
        <xdr:cNvPr id="4" name="Рисунок 3" descr="Халат вафельный мужской отбеленный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48150"/>
          <a:ext cx="9429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323850</xdr:colOff>
      <xdr:row>6</xdr:row>
      <xdr:rowOff>85725</xdr:rowOff>
    </xdr:from>
    <xdr:to>
      <xdr:col>2</xdr:col>
      <xdr:colOff>1428750</xdr:colOff>
      <xdr:row>6</xdr:row>
      <xdr:rowOff>1733550</xdr:rowOff>
    </xdr:to>
    <xdr:pic>
      <xdr:nvPicPr>
        <xdr:cNvPr id="5" name="Рисунок 4" descr="Халат махровый отельный воротник шаль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6019800"/>
          <a:ext cx="11049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6</xdr:row>
      <xdr:rowOff>1724025</xdr:rowOff>
    </xdr:from>
    <xdr:to>
      <xdr:col>2</xdr:col>
      <xdr:colOff>1457325</xdr:colOff>
      <xdr:row>7</xdr:row>
      <xdr:rowOff>1647825</xdr:rowOff>
    </xdr:to>
    <xdr:pic>
      <xdr:nvPicPr>
        <xdr:cNvPr id="6" name="Рисунок 5" descr="Халат вафельный белый воротник шаль - Турция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658100"/>
          <a:ext cx="11620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438151</xdr:colOff>
      <xdr:row>8</xdr:row>
      <xdr:rowOff>133350</xdr:rowOff>
    </xdr:from>
    <xdr:to>
      <xdr:col>2</xdr:col>
      <xdr:colOff>1352551</xdr:colOff>
      <xdr:row>8</xdr:row>
      <xdr:rowOff>1508388</xdr:rowOff>
    </xdr:to>
    <xdr:pic>
      <xdr:nvPicPr>
        <xdr:cNvPr id="7" name="Рисунок 6" descr="Халат вафельный Кимоно белый  - Турция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6" y="9686925"/>
          <a:ext cx="914400" cy="13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8</xdr:row>
      <xdr:rowOff>1571625</xdr:rowOff>
    </xdr:from>
    <xdr:to>
      <xdr:col>2</xdr:col>
      <xdr:colOff>1514475</xdr:colOff>
      <xdr:row>9</xdr:row>
      <xdr:rowOff>1647825</xdr:rowOff>
    </xdr:to>
    <xdr:pic>
      <xdr:nvPicPr>
        <xdr:cNvPr id="9" name="Рисунок 8" descr="Халат махровый отельный воротник шаль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1125200"/>
          <a:ext cx="12192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361950</xdr:colOff>
      <xdr:row>10</xdr:row>
      <xdr:rowOff>95250</xdr:rowOff>
    </xdr:from>
    <xdr:to>
      <xdr:col>2</xdr:col>
      <xdr:colOff>1362075</xdr:colOff>
      <xdr:row>10</xdr:row>
      <xdr:rowOff>1591941</xdr:rowOff>
    </xdr:to>
    <xdr:pic>
      <xdr:nvPicPr>
        <xdr:cNvPr id="10" name="Рисунок 9" descr="Кимоно - отбеленный, вафельный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3268325"/>
          <a:ext cx="1000125" cy="1496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552450</xdr:colOff>
      <xdr:row>11</xdr:row>
      <xdr:rowOff>104775</xdr:rowOff>
    </xdr:from>
    <xdr:to>
      <xdr:col>2</xdr:col>
      <xdr:colOff>1457325</xdr:colOff>
      <xdr:row>11</xdr:row>
      <xdr:rowOff>1465296</xdr:rowOff>
    </xdr:to>
    <xdr:pic>
      <xdr:nvPicPr>
        <xdr:cNvPr id="11" name="Рисунок 10" descr="Халат вафельный мужской с капюшоном &quot;Чемпион&quot; белый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15087600"/>
          <a:ext cx="904875" cy="1360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476250</xdr:colOff>
      <xdr:row>14</xdr:row>
      <xdr:rowOff>190501</xdr:rowOff>
    </xdr:from>
    <xdr:to>
      <xdr:col>2</xdr:col>
      <xdr:colOff>1343025</xdr:colOff>
      <xdr:row>14</xdr:row>
      <xdr:rowOff>1531939</xdr:rowOff>
    </xdr:to>
    <xdr:pic>
      <xdr:nvPicPr>
        <xdr:cNvPr id="12" name="Рисунок 11" descr="Халат махровый отельный воротник шаль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21974176"/>
          <a:ext cx="866775" cy="1341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409575</xdr:colOff>
      <xdr:row>15</xdr:row>
      <xdr:rowOff>104775</xdr:rowOff>
    </xdr:from>
    <xdr:to>
      <xdr:col>2</xdr:col>
      <xdr:colOff>1428750</xdr:colOff>
      <xdr:row>15</xdr:row>
      <xdr:rowOff>1637204</xdr:rowOff>
    </xdr:to>
    <xdr:pic>
      <xdr:nvPicPr>
        <xdr:cNvPr id="13" name="Рисунок 12" descr="Халат вафельный мужской отбеленный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22326600"/>
          <a:ext cx="1019175" cy="1532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485775</xdr:colOff>
      <xdr:row>17</xdr:row>
      <xdr:rowOff>66675</xdr:rowOff>
    </xdr:from>
    <xdr:to>
      <xdr:col>2</xdr:col>
      <xdr:colOff>1419225</xdr:colOff>
      <xdr:row>17</xdr:row>
      <xdr:rowOff>1466850</xdr:rowOff>
    </xdr:to>
    <xdr:pic>
      <xdr:nvPicPr>
        <xdr:cNvPr id="14" name="Рисунок 13" descr="Накидка вафельная женская (Турция)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25908000"/>
          <a:ext cx="9334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400050</xdr:colOff>
      <xdr:row>18</xdr:row>
      <xdr:rowOff>85725</xdr:rowOff>
    </xdr:from>
    <xdr:to>
      <xdr:col>2</xdr:col>
      <xdr:colOff>1333500</xdr:colOff>
      <xdr:row>18</xdr:row>
      <xdr:rowOff>1485900</xdr:rowOff>
    </xdr:to>
    <xdr:pic>
      <xdr:nvPicPr>
        <xdr:cNvPr id="15" name="Рисунок 14" descr="Килт мужской вафельный (Турция)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27736800"/>
          <a:ext cx="9334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19</xdr:row>
      <xdr:rowOff>66675</xdr:rowOff>
    </xdr:from>
    <xdr:to>
      <xdr:col>2</xdr:col>
      <xdr:colOff>1285875</xdr:colOff>
      <xdr:row>19</xdr:row>
      <xdr:rowOff>1552575</xdr:rowOff>
    </xdr:to>
    <xdr:pic>
      <xdr:nvPicPr>
        <xdr:cNvPr id="16" name="Рисунок 15" descr="Килт махровый мужской без вышивки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29527500"/>
          <a:ext cx="9906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400050</xdr:colOff>
      <xdr:row>20</xdr:row>
      <xdr:rowOff>104775</xdr:rowOff>
    </xdr:from>
    <xdr:to>
      <xdr:col>2</xdr:col>
      <xdr:colOff>1371600</xdr:colOff>
      <xdr:row>20</xdr:row>
      <xdr:rowOff>1562100</xdr:rowOff>
    </xdr:to>
    <xdr:pic>
      <xdr:nvPicPr>
        <xdr:cNvPr id="17" name="Рисунок 16" descr="Килт махровый женский без вышивки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31375350"/>
          <a:ext cx="9715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708756</xdr:colOff>
      <xdr:row>0</xdr:row>
      <xdr:rowOff>1885950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7528656" cy="1885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7</xdr:col>
      <xdr:colOff>160868</xdr:colOff>
      <xdr:row>1</xdr:row>
      <xdr:rowOff>1430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7625"/>
          <a:ext cx="8610600" cy="2163605"/>
        </a:xfrm>
        <a:prstGeom prst="rect">
          <a:avLst/>
        </a:prstGeom>
      </xdr:spPr>
    </xdr:pic>
    <xdr:clientData/>
  </xdr:twoCellAnchor>
  <xdr:oneCellAnchor>
    <xdr:from>
      <xdr:col>11</xdr:col>
      <xdr:colOff>2959099</xdr:colOff>
      <xdr:row>5</xdr:row>
      <xdr:rowOff>104823</xdr:rowOff>
    </xdr:from>
    <xdr:ext cx="2602363" cy="2618206"/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24423" y="5158676"/>
          <a:ext cx="2602363" cy="2618206"/>
        </a:xfrm>
        <a:prstGeom prst="rect">
          <a:avLst/>
        </a:prstGeom>
      </xdr:spPr>
    </xdr:pic>
    <xdr:clientData/>
  </xdr:oneCellAnchor>
  <xdr:oneCellAnchor>
    <xdr:from>
      <xdr:col>12</xdr:col>
      <xdr:colOff>61912</xdr:colOff>
      <xdr:row>5</xdr:row>
      <xdr:rowOff>86582</xdr:rowOff>
    </xdr:from>
    <xdr:ext cx="2652712" cy="2668672"/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98100" y="5134832"/>
          <a:ext cx="2652712" cy="2668672"/>
        </a:xfrm>
        <a:prstGeom prst="rect">
          <a:avLst/>
        </a:prstGeom>
      </xdr:spPr>
    </xdr:pic>
    <xdr:clientData/>
  </xdr:oneCellAnchor>
  <xdr:oneCellAnchor>
    <xdr:from>
      <xdr:col>12</xdr:col>
      <xdr:colOff>2733676</xdr:colOff>
      <xdr:row>5</xdr:row>
      <xdr:rowOff>176214</xdr:rowOff>
    </xdr:from>
    <xdr:ext cx="2505073" cy="2527098"/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92989" y="5224464"/>
          <a:ext cx="2505073" cy="2527098"/>
        </a:xfrm>
        <a:prstGeom prst="rect">
          <a:avLst/>
        </a:prstGeom>
      </xdr:spPr>
    </xdr:pic>
    <xdr:clientData/>
  </xdr:oneCellAnchor>
  <xdr:oneCellAnchor>
    <xdr:from>
      <xdr:col>11</xdr:col>
      <xdr:colOff>180974</xdr:colOff>
      <xdr:row>5</xdr:row>
      <xdr:rowOff>66676</xdr:rowOff>
    </xdr:from>
    <xdr:ext cx="2747963" cy="2764351"/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72912" y="5114926"/>
          <a:ext cx="2747963" cy="2764351"/>
        </a:xfrm>
        <a:prstGeom prst="rect">
          <a:avLst/>
        </a:prstGeom>
      </xdr:spPr>
    </xdr:pic>
    <xdr:clientData/>
  </xdr:oneCellAnchor>
  <xdr:oneCellAnchor>
    <xdr:from>
      <xdr:col>12</xdr:col>
      <xdr:colOff>990660</xdr:colOff>
      <xdr:row>10</xdr:row>
      <xdr:rowOff>123825</xdr:rowOff>
    </xdr:from>
    <xdr:ext cx="3486090" cy="3507276"/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349973" y="10053638"/>
          <a:ext cx="3486090" cy="3507276"/>
        </a:xfrm>
        <a:prstGeom prst="rect">
          <a:avLst/>
        </a:prstGeom>
      </xdr:spPr>
    </xdr:pic>
    <xdr:clientData/>
  </xdr:oneCellAnchor>
  <xdr:oneCellAnchor>
    <xdr:from>
      <xdr:col>11</xdr:col>
      <xdr:colOff>1285875</xdr:colOff>
      <xdr:row>10</xdr:row>
      <xdr:rowOff>119061</xdr:rowOff>
    </xdr:from>
    <xdr:ext cx="3571874" cy="3595283"/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77813" y="10048874"/>
          <a:ext cx="3571874" cy="3595283"/>
        </a:xfrm>
        <a:prstGeom prst="rect">
          <a:avLst/>
        </a:prstGeom>
      </xdr:spPr>
    </xdr:pic>
    <xdr:clientData/>
  </xdr:oneCellAnchor>
  <xdr:oneCellAnchor>
    <xdr:from>
      <xdr:col>14</xdr:col>
      <xdr:colOff>2998786</xdr:colOff>
      <xdr:row>5</xdr:row>
      <xdr:rowOff>104775</xdr:rowOff>
    </xdr:from>
    <xdr:ext cx="2740025" cy="2742257"/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739724" y="5153025"/>
          <a:ext cx="2740025" cy="2742257"/>
        </a:xfrm>
        <a:prstGeom prst="rect">
          <a:avLst/>
        </a:prstGeom>
      </xdr:spPr>
    </xdr:pic>
    <xdr:clientData/>
  </xdr:oneCellAnchor>
  <xdr:oneCellAnchor>
    <xdr:from>
      <xdr:col>14</xdr:col>
      <xdr:colOff>69850</xdr:colOff>
      <xdr:row>5</xdr:row>
      <xdr:rowOff>62433</xdr:rowOff>
    </xdr:from>
    <xdr:ext cx="2763838" cy="2763332"/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810788" y="5110683"/>
          <a:ext cx="2763838" cy="2763332"/>
        </a:xfrm>
        <a:prstGeom prst="rect">
          <a:avLst/>
        </a:prstGeom>
      </xdr:spPr>
    </xdr:pic>
    <xdr:clientData/>
  </xdr:oneCellAnchor>
  <xdr:oneCellAnchor>
    <xdr:from>
      <xdr:col>14</xdr:col>
      <xdr:colOff>2976562</xdr:colOff>
      <xdr:row>15</xdr:row>
      <xdr:rowOff>95249</xdr:rowOff>
    </xdr:from>
    <xdr:ext cx="2644025" cy="2640805"/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00" y="14906624"/>
          <a:ext cx="2644025" cy="2640805"/>
        </a:xfrm>
        <a:prstGeom prst="rect">
          <a:avLst/>
        </a:prstGeom>
      </xdr:spPr>
    </xdr:pic>
    <xdr:clientData/>
  </xdr:oneCellAnchor>
  <xdr:oneCellAnchor>
    <xdr:from>
      <xdr:col>14</xdr:col>
      <xdr:colOff>157162</xdr:colOff>
      <xdr:row>15</xdr:row>
      <xdr:rowOff>65632</xdr:rowOff>
    </xdr:from>
    <xdr:ext cx="2700337" cy="2696618"/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898100" y="14877007"/>
          <a:ext cx="2700337" cy="2696618"/>
        </a:xfrm>
        <a:prstGeom prst="rect">
          <a:avLst/>
        </a:prstGeom>
      </xdr:spPr>
    </xdr:pic>
    <xdr:clientData/>
  </xdr:oneCellAnchor>
  <xdr:oneCellAnchor>
    <xdr:from>
      <xdr:col>14</xdr:col>
      <xdr:colOff>2919413</xdr:colOff>
      <xdr:row>10</xdr:row>
      <xdr:rowOff>66676</xdr:rowOff>
    </xdr:from>
    <xdr:ext cx="2605086" cy="2601758"/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660351" y="9996489"/>
          <a:ext cx="2605086" cy="2601758"/>
        </a:xfrm>
        <a:prstGeom prst="rect">
          <a:avLst/>
        </a:prstGeom>
      </xdr:spPr>
    </xdr:pic>
    <xdr:clientData/>
  </xdr:oneCellAnchor>
  <xdr:oneCellAnchor>
    <xdr:from>
      <xdr:col>14</xdr:col>
      <xdr:colOff>119062</xdr:colOff>
      <xdr:row>10</xdr:row>
      <xdr:rowOff>138112</xdr:rowOff>
    </xdr:from>
    <xdr:ext cx="2571749" cy="2568149"/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860000" y="10067925"/>
          <a:ext cx="2571749" cy="256814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4</xdr:row>
      <xdr:rowOff>161925</xdr:rowOff>
    </xdr:from>
    <xdr:to>
      <xdr:col>1</xdr:col>
      <xdr:colOff>2057400</xdr:colOff>
      <xdr:row>4</xdr:row>
      <xdr:rowOff>1266228</xdr:rowOff>
    </xdr:to>
    <xdr:pic>
      <xdr:nvPicPr>
        <xdr:cNvPr id="2" name="Рисунок 1" descr="Картинки по запросу отбеленный страйп сатин 135гр турция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085850"/>
          <a:ext cx="1695450" cy="110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542926</xdr:colOff>
      <xdr:row>15</xdr:row>
      <xdr:rowOff>73342</xdr:rowOff>
    </xdr:from>
    <xdr:to>
      <xdr:col>1</xdr:col>
      <xdr:colOff>1929678</xdr:colOff>
      <xdr:row>15</xdr:row>
      <xdr:rowOff>1276350</xdr:rowOff>
    </xdr:to>
    <xdr:pic>
      <xdr:nvPicPr>
        <xdr:cNvPr id="3" name="Рисунок 2" descr="Картинки по запросу отбеленный страйп сатин 125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6" y="16113442"/>
          <a:ext cx="1386752" cy="120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323849</xdr:colOff>
      <xdr:row>28</xdr:row>
      <xdr:rowOff>73019</xdr:rowOff>
    </xdr:from>
    <xdr:to>
      <xdr:col>1</xdr:col>
      <xdr:colOff>2209798</xdr:colOff>
      <xdr:row>28</xdr:row>
      <xdr:rowOff>1266825</xdr:rowOff>
    </xdr:to>
    <xdr:pic>
      <xdr:nvPicPr>
        <xdr:cNvPr id="4" name="Рисунок 3" descr="Картинки по запросу отбеленный страйп сатин 142 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9" y="33696269"/>
          <a:ext cx="1885949" cy="1193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361950</xdr:colOff>
      <xdr:row>5</xdr:row>
      <xdr:rowOff>161925</xdr:rowOff>
    </xdr:from>
    <xdr:ext cx="1695450" cy="1104303"/>
    <xdr:pic>
      <xdr:nvPicPr>
        <xdr:cNvPr id="5" name="Рисунок 4" descr="Картинки по запросу отбеленный страйп сатин 135гр турция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085850"/>
          <a:ext cx="1695450" cy="110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361950</xdr:colOff>
      <xdr:row>6</xdr:row>
      <xdr:rowOff>161925</xdr:rowOff>
    </xdr:from>
    <xdr:ext cx="1695450" cy="1104303"/>
    <xdr:pic>
      <xdr:nvPicPr>
        <xdr:cNvPr id="6" name="Рисунок 5" descr="Картинки по запросу отбеленный страйп сатин 135гр турция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085850"/>
          <a:ext cx="1695450" cy="110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361950</xdr:colOff>
      <xdr:row>7</xdr:row>
      <xdr:rowOff>161925</xdr:rowOff>
    </xdr:from>
    <xdr:ext cx="1695450" cy="1104303"/>
    <xdr:pic>
      <xdr:nvPicPr>
        <xdr:cNvPr id="7" name="Рисунок 6" descr="Картинки по запросу отбеленный страйп сатин 135гр турция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085850"/>
          <a:ext cx="1695450" cy="110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361950</xdr:colOff>
      <xdr:row>8</xdr:row>
      <xdr:rowOff>161925</xdr:rowOff>
    </xdr:from>
    <xdr:ext cx="1695450" cy="1104303"/>
    <xdr:pic>
      <xdr:nvPicPr>
        <xdr:cNvPr id="8" name="Рисунок 7" descr="Картинки по запросу отбеленный страйп сатин 135гр турция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085850"/>
          <a:ext cx="1695450" cy="110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361950</xdr:colOff>
      <xdr:row>9</xdr:row>
      <xdr:rowOff>161925</xdr:rowOff>
    </xdr:from>
    <xdr:ext cx="1695450" cy="1104303"/>
    <xdr:pic>
      <xdr:nvPicPr>
        <xdr:cNvPr id="9" name="Рисунок 8" descr="Картинки по запросу отбеленный страйп сатин 135гр турция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085850"/>
          <a:ext cx="1695450" cy="110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361950</xdr:colOff>
      <xdr:row>10</xdr:row>
      <xdr:rowOff>161925</xdr:rowOff>
    </xdr:from>
    <xdr:ext cx="1695450" cy="1104303"/>
    <xdr:pic>
      <xdr:nvPicPr>
        <xdr:cNvPr id="10" name="Рисунок 9" descr="Картинки по запросу отбеленный страйп сатин 135гр турция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085850"/>
          <a:ext cx="1695450" cy="110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361950</xdr:colOff>
      <xdr:row>11</xdr:row>
      <xdr:rowOff>161925</xdr:rowOff>
    </xdr:from>
    <xdr:ext cx="1695450" cy="1104303"/>
    <xdr:pic>
      <xdr:nvPicPr>
        <xdr:cNvPr id="11" name="Рисунок 10" descr="Картинки по запросу отбеленный страйп сатин 135гр турция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085850"/>
          <a:ext cx="1695450" cy="110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361950</xdr:colOff>
      <xdr:row>12</xdr:row>
      <xdr:rowOff>161925</xdr:rowOff>
    </xdr:from>
    <xdr:ext cx="1695450" cy="1104303"/>
    <xdr:pic>
      <xdr:nvPicPr>
        <xdr:cNvPr id="12" name="Рисунок 11" descr="Картинки по запросу отбеленный страйп сатин 135гр турция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085850"/>
          <a:ext cx="1695450" cy="110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361950</xdr:colOff>
      <xdr:row>13</xdr:row>
      <xdr:rowOff>161925</xdr:rowOff>
    </xdr:from>
    <xdr:ext cx="1695450" cy="1104303"/>
    <xdr:pic>
      <xdr:nvPicPr>
        <xdr:cNvPr id="13" name="Рисунок 12" descr="Картинки по запросу отбеленный страйп сатин 135гр турция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085850"/>
          <a:ext cx="1695450" cy="110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361950</xdr:colOff>
      <xdr:row>14</xdr:row>
      <xdr:rowOff>161925</xdr:rowOff>
    </xdr:from>
    <xdr:ext cx="1695450" cy="1104303"/>
    <xdr:pic>
      <xdr:nvPicPr>
        <xdr:cNvPr id="14" name="Рисунок 13" descr="Картинки по запросу отбеленный страйп сатин 135гр турция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085850"/>
          <a:ext cx="1695450" cy="110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542926</xdr:colOff>
      <xdr:row>16</xdr:row>
      <xdr:rowOff>73342</xdr:rowOff>
    </xdr:from>
    <xdr:ext cx="1386752" cy="1203008"/>
    <xdr:pic>
      <xdr:nvPicPr>
        <xdr:cNvPr id="16" name="Рисунок 15" descr="Картинки по запросу отбеленный страйп сатин 125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6" y="16113442"/>
          <a:ext cx="1386752" cy="120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542926</xdr:colOff>
      <xdr:row>17</xdr:row>
      <xdr:rowOff>73342</xdr:rowOff>
    </xdr:from>
    <xdr:ext cx="1386752" cy="1203008"/>
    <xdr:pic>
      <xdr:nvPicPr>
        <xdr:cNvPr id="17" name="Рисунок 16" descr="Картинки по запросу отбеленный страйп сатин 125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6" y="16113442"/>
          <a:ext cx="1386752" cy="120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542926</xdr:colOff>
      <xdr:row>18</xdr:row>
      <xdr:rowOff>73342</xdr:rowOff>
    </xdr:from>
    <xdr:ext cx="1386752" cy="1203008"/>
    <xdr:pic>
      <xdr:nvPicPr>
        <xdr:cNvPr id="18" name="Рисунок 17" descr="Картинки по запросу отбеленный страйп сатин 125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6" y="16113442"/>
          <a:ext cx="1386752" cy="120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542926</xdr:colOff>
      <xdr:row>19</xdr:row>
      <xdr:rowOff>73342</xdr:rowOff>
    </xdr:from>
    <xdr:ext cx="1386752" cy="1203008"/>
    <xdr:pic>
      <xdr:nvPicPr>
        <xdr:cNvPr id="19" name="Рисунок 18" descr="Картинки по запросу отбеленный страйп сатин 125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6" y="16113442"/>
          <a:ext cx="1386752" cy="120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542926</xdr:colOff>
      <xdr:row>20</xdr:row>
      <xdr:rowOff>73342</xdr:rowOff>
    </xdr:from>
    <xdr:ext cx="1386752" cy="1203008"/>
    <xdr:pic>
      <xdr:nvPicPr>
        <xdr:cNvPr id="20" name="Рисунок 19" descr="Картинки по запросу отбеленный страйп сатин 125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6" y="16113442"/>
          <a:ext cx="1386752" cy="120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542926</xdr:colOff>
      <xdr:row>21</xdr:row>
      <xdr:rowOff>73342</xdr:rowOff>
    </xdr:from>
    <xdr:ext cx="1386752" cy="1203008"/>
    <xdr:pic>
      <xdr:nvPicPr>
        <xdr:cNvPr id="21" name="Рисунок 20" descr="Картинки по запросу отбеленный страйп сатин 125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6" y="16113442"/>
          <a:ext cx="1386752" cy="120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542926</xdr:colOff>
      <xdr:row>22</xdr:row>
      <xdr:rowOff>73342</xdr:rowOff>
    </xdr:from>
    <xdr:ext cx="1386752" cy="1203008"/>
    <xdr:pic>
      <xdr:nvPicPr>
        <xdr:cNvPr id="22" name="Рисунок 21" descr="Картинки по запросу отбеленный страйп сатин 125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6" y="16113442"/>
          <a:ext cx="1386752" cy="120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542926</xdr:colOff>
      <xdr:row>23</xdr:row>
      <xdr:rowOff>73342</xdr:rowOff>
    </xdr:from>
    <xdr:ext cx="1386752" cy="1203008"/>
    <xdr:pic>
      <xdr:nvPicPr>
        <xdr:cNvPr id="23" name="Рисунок 22" descr="Картинки по запросу отбеленный страйп сатин 125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6" y="16113442"/>
          <a:ext cx="1386752" cy="120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542926</xdr:colOff>
      <xdr:row>24</xdr:row>
      <xdr:rowOff>73342</xdr:rowOff>
    </xdr:from>
    <xdr:ext cx="1386752" cy="1203008"/>
    <xdr:pic>
      <xdr:nvPicPr>
        <xdr:cNvPr id="24" name="Рисунок 23" descr="Картинки по запросу отбеленный страйп сатин 125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6" y="16113442"/>
          <a:ext cx="1386752" cy="120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542926</xdr:colOff>
      <xdr:row>25</xdr:row>
      <xdr:rowOff>73342</xdr:rowOff>
    </xdr:from>
    <xdr:ext cx="1386752" cy="1203008"/>
    <xdr:pic>
      <xdr:nvPicPr>
        <xdr:cNvPr id="25" name="Рисунок 24" descr="Картинки по запросу отбеленный страйп сатин 125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6" y="16113442"/>
          <a:ext cx="1386752" cy="120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542926</xdr:colOff>
      <xdr:row>26</xdr:row>
      <xdr:rowOff>73342</xdr:rowOff>
    </xdr:from>
    <xdr:ext cx="1386752" cy="1203008"/>
    <xdr:pic>
      <xdr:nvPicPr>
        <xdr:cNvPr id="26" name="Рисунок 25" descr="Картинки по запросу отбеленный страйп сатин 125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6" y="16113442"/>
          <a:ext cx="1386752" cy="120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542926</xdr:colOff>
      <xdr:row>27</xdr:row>
      <xdr:rowOff>73342</xdr:rowOff>
    </xdr:from>
    <xdr:ext cx="1386752" cy="1203008"/>
    <xdr:pic>
      <xdr:nvPicPr>
        <xdr:cNvPr id="27" name="Рисунок 26" descr="Картинки по запросу отбеленный страйп сатин 125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6" y="16113442"/>
          <a:ext cx="1386752" cy="120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323849</xdr:colOff>
      <xdr:row>29</xdr:row>
      <xdr:rowOff>73019</xdr:rowOff>
    </xdr:from>
    <xdr:ext cx="1885949" cy="1193806"/>
    <xdr:pic>
      <xdr:nvPicPr>
        <xdr:cNvPr id="37" name="Рисунок 36" descr="Картинки по запросу отбеленный страйп сатин 142 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9" y="33696269"/>
          <a:ext cx="1885949" cy="1193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323849</xdr:colOff>
      <xdr:row>30</xdr:row>
      <xdr:rowOff>73019</xdr:rowOff>
    </xdr:from>
    <xdr:ext cx="1885949" cy="1193806"/>
    <xdr:pic>
      <xdr:nvPicPr>
        <xdr:cNvPr id="38" name="Рисунок 37" descr="Картинки по запросу отбеленный страйп сатин 142 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9" y="33696269"/>
          <a:ext cx="1885949" cy="1193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323849</xdr:colOff>
      <xdr:row>31</xdr:row>
      <xdr:rowOff>73019</xdr:rowOff>
    </xdr:from>
    <xdr:ext cx="1885949" cy="1193806"/>
    <xdr:pic>
      <xdr:nvPicPr>
        <xdr:cNvPr id="39" name="Рисунок 38" descr="Картинки по запросу отбеленный страйп сатин 142 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9" y="33696269"/>
          <a:ext cx="1885949" cy="1193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323849</xdr:colOff>
      <xdr:row>32</xdr:row>
      <xdr:rowOff>73019</xdr:rowOff>
    </xdr:from>
    <xdr:ext cx="1885949" cy="1193806"/>
    <xdr:pic>
      <xdr:nvPicPr>
        <xdr:cNvPr id="40" name="Рисунок 39" descr="Картинки по запросу отбеленный страйп сатин 142 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9" y="33696269"/>
          <a:ext cx="1885949" cy="1193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323849</xdr:colOff>
      <xdr:row>33</xdr:row>
      <xdr:rowOff>73019</xdr:rowOff>
    </xdr:from>
    <xdr:ext cx="1885949" cy="1193806"/>
    <xdr:pic>
      <xdr:nvPicPr>
        <xdr:cNvPr id="41" name="Рисунок 40" descr="Картинки по запросу отбеленный страйп сатин 142 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9" y="33696269"/>
          <a:ext cx="1885949" cy="1193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323849</xdr:colOff>
      <xdr:row>34</xdr:row>
      <xdr:rowOff>73019</xdr:rowOff>
    </xdr:from>
    <xdr:ext cx="1885949" cy="1193806"/>
    <xdr:pic>
      <xdr:nvPicPr>
        <xdr:cNvPr id="42" name="Рисунок 41" descr="Картинки по запросу отбеленный страйп сатин 142 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9" y="33696269"/>
          <a:ext cx="1885949" cy="1193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323849</xdr:colOff>
      <xdr:row>35</xdr:row>
      <xdr:rowOff>73019</xdr:rowOff>
    </xdr:from>
    <xdr:ext cx="1885949" cy="1193806"/>
    <xdr:pic>
      <xdr:nvPicPr>
        <xdr:cNvPr id="43" name="Рисунок 42" descr="Картинки по запросу отбеленный страйп сатин 142 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9" y="33696269"/>
          <a:ext cx="1885949" cy="1193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323849</xdr:colOff>
      <xdr:row>36</xdr:row>
      <xdr:rowOff>73019</xdr:rowOff>
    </xdr:from>
    <xdr:ext cx="1885949" cy="1193806"/>
    <xdr:pic>
      <xdr:nvPicPr>
        <xdr:cNvPr id="44" name="Рисунок 43" descr="Картинки по запросу отбеленный страйп сатин 142 гр китай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9" y="33696269"/>
          <a:ext cx="1885949" cy="1193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449036</xdr:colOff>
      <xdr:row>38</xdr:row>
      <xdr:rowOff>81642</xdr:rowOff>
    </xdr:from>
    <xdr:to>
      <xdr:col>1</xdr:col>
      <xdr:colOff>2013857</xdr:colOff>
      <xdr:row>38</xdr:row>
      <xdr:rowOff>1254278</xdr:rowOff>
    </xdr:to>
    <xdr:pic>
      <xdr:nvPicPr>
        <xdr:cNvPr id="45" name="Рисунок 44" descr="Картинки по запросу отбеленный Сатин 135 гр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715" y="46468392"/>
          <a:ext cx="1564821" cy="1172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449036</xdr:colOff>
      <xdr:row>39</xdr:row>
      <xdr:rowOff>81642</xdr:rowOff>
    </xdr:from>
    <xdr:ext cx="1564821" cy="1172636"/>
    <xdr:pic>
      <xdr:nvPicPr>
        <xdr:cNvPr id="46" name="Рисунок 45" descr="Картинки по запросу отбеленный Сатин 135 гр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715" y="46468392"/>
          <a:ext cx="1564821" cy="1172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449036</xdr:colOff>
      <xdr:row>40</xdr:row>
      <xdr:rowOff>81642</xdr:rowOff>
    </xdr:from>
    <xdr:ext cx="1564821" cy="1172636"/>
    <xdr:pic>
      <xdr:nvPicPr>
        <xdr:cNvPr id="47" name="Рисунок 46" descr="Картинки по запросу отбеленный Сатин 135 гр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715" y="46468392"/>
          <a:ext cx="1564821" cy="1172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449036</xdr:colOff>
      <xdr:row>41</xdr:row>
      <xdr:rowOff>81642</xdr:rowOff>
    </xdr:from>
    <xdr:ext cx="1564821" cy="1172636"/>
    <xdr:pic>
      <xdr:nvPicPr>
        <xdr:cNvPr id="48" name="Рисунок 47" descr="Картинки по запросу отбеленный Сатин 135 гр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715" y="46468392"/>
          <a:ext cx="1564821" cy="1172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449036</xdr:colOff>
      <xdr:row>42</xdr:row>
      <xdr:rowOff>81642</xdr:rowOff>
    </xdr:from>
    <xdr:ext cx="1564821" cy="1172636"/>
    <xdr:pic>
      <xdr:nvPicPr>
        <xdr:cNvPr id="49" name="Рисунок 48" descr="Картинки по запросу отбеленный Сатин 135 гр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715" y="46468392"/>
          <a:ext cx="1564821" cy="1172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449036</xdr:colOff>
      <xdr:row>43</xdr:row>
      <xdr:rowOff>81642</xdr:rowOff>
    </xdr:from>
    <xdr:ext cx="1564821" cy="1172636"/>
    <xdr:pic>
      <xdr:nvPicPr>
        <xdr:cNvPr id="50" name="Рисунок 49" descr="Картинки по запросу отбеленный Сатин 135 гр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715" y="46468392"/>
          <a:ext cx="1564821" cy="1172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449036</xdr:colOff>
      <xdr:row>44</xdr:row>
      <xdr:rowOff>81642</xdr:rowOff>
    </xdr:from>
    <xdr:ext cx="1564821" cy="1172636"/>
    <xdr:pic>
      <xdr:nvPicPr>
        <xdr:cNvPr id="51" name="Рисунок 50" descr="Картинки по запросу отбеленный Сатин 135 гр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715" y="46468392"/>
          <a:ext cx="1564821" cy="1172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449036</xdr:colOff>
      <xdr:row>45</xdr:row>
      <xdr:rowOff>81642</xdr:rowOff>
    </xdr:from>
    <xdr:ext cx="1564821" cy="1172636"/>
    <xdr:pic>
      <xdr:nvPicPr>
        <xdr:cNvPr id="52" name="Рисунок 51" descr="Картинки по запросу отбеленный Сатин 135 гр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715" y="46468392"/>
          <a:ext cx="1564821" cy="1172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449036</xdr:colOff>
      <xdr:row>46</xdr:row>
      <xdr:rowOff>81642</xdr:rowOff>
    </xdr:from>
    <xdr:ext cx="1564821" cy="1172636"/>
    <xdr:pic>
      <xdr:nvPicPr>
        <xdr:cNvPr id="53" name="Рисунок 52" descr="Картинки по запросу отбеленный Сатин 135 гр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715" y="46468392"/>
          <a:ext cx="1564821" cy="1172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449036</xdr:colOff>
      <xdr:row>47</xdr:row>
      <xdr:rowOff>81642</xdr:rowOff>
    </xdr:from>
    <xdr:ext cx="1564821" cy="1172636"/>
    <xdr:pic>
      <xdr:nvPicPr>
        <xdr:cNvPr id="54" name="Рисунок 53" descr="Картинки по запросу отбеленный Сатин 135 гр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715" y="46468392"/>
          <a:ext cx="1564821" cy="1172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449036</xdr:colOff>
      <xdr:row>48</xdr:row>
      <xdr:rowOff>81642</xdr:rowOff>
    </xdr:from>
    <xdr:ext cx="1564821" cy="1172636"/>
    <xdr:pic>
      <xdr:nvPicPr>
        <xdr:cNvPr id="55" name="Рисунок 54" descr="Картинки по запросу отбеленный Сатин 135 гр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715" y="46468392"/>
          <a:ext cx="1564821" cy="1172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176894</xdr:colOff>
      <xdr:row>50</xdr:row>
      <xdr:rowOff>40823</xdr:rowOff>
    </xdr:from>
    <xdr:to>
      <xdr:col>1</xdr:col>
      <xdr:colOff>2178932</xdr:colOff>
      <xdr:row>50</xdr:row>
      <xdr:rowOff>1374323</xdr:rowOff>
    </xdr:to>
    <xdr:pic>
      <xdr:nvPicPr>
        <xdr:cNvPr id="58" name="Рисунок 57" descr="Картинки по запросу Постельное бельё из сатина гладкокрашенного 120гр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573" y="62211859"/>
          <a:ext cx="2002038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81642</xdr:colOff>
      <xdr:row>50</xdr:row>
      <xdr:rowOff>1442358</xdr:rowOff>
    </xdr:from>
    <xdr:to>
      <xdr:col>1</xdr:col>
      <xdr:colOff>2367642</xdr:colOff>
      <xdr:row>52</xdr:row>
      <xdr:rowOff>691244</xdr:rowOff>
    </xdr:to>
    <xdr:pic>
      <xdr:nvPicPr>
        <xdr:cNvPr id="59" name="Рисунок 58" descr="Картинки по запросу Постельное бельё из сатина гладкокрашенного 120гр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321" y="63613394"/>
          <a:ext cx="2286000" cy="1521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81643</xdr:colOff>
      <xdr:row>53</xdr:row>
      <xdr:rowOff>27215</xdr:rowOff>
    </xdr:from>
    <xdr:to>
      <xdr:col>1</xdr:col>
      <xdr:colOff>2367643</xdr:colOff>
      <xdr:row>54</xdr:row>
      <xdr:rowOff>732064</xdr:rowOff>
    </xdr:to>
    <xdr:pic>
      <xdr:nvPicPr>
        <xdr:cNvPr id="60" name="Рисунок 59" descr="Картинки по запросу Постельное бельё из сатина гладкокрашенного 120гр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322" y="65287072"/>
          <a:ext cx="2286000" cy="1521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55</xdr:row>
      <xdr:rowOff>13607</xdr:rowOff>
    </xdr:from>
    <xdr:to>
      <xdr:col>1</xdr:col>
      <xdr:colOff>2381250</xdr:colOff>
      <xdr:row>56</xdr:row>
      <xdr:rowOff>718456</xdr:rowOff>
    </xdr:to>
    <xdr:pic>
      <xdr:nvPicPr>
        <xdr:cNvPr id="61" name="Рисунок 60" descr="Картинки по запросу Постельное бельё из сатина гладкокрашенного 120гр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929" y="66906321"/>
          <a:ext cx="2286000" cy="1521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81642</xdr:colOff>
      <xdr:row>57</xdr:row>
      <xdr:rowOff>40822</xdr:rowOff>
    </xdr:from>
    <xdr:to>
      <xdr:col>1</xdr:col>
      <xdr:colOff>2367642</xdr:colOff>
      <xdr:row>58</xdr:row>
      <xdr:rowOff>745672</xdr:rowOff>
    </xdr:to>
    <xdr:pic>
      <xdr:nvPicPr>
        <xdr:cNvPr id="62" name="Рисунок 61" descr="Картинки по запросу Постельное бельё из сатина гладкокрашенного 120гр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321" y="68566393"/>
          <a:ext cx="2286000" cy="1521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59</xdr:row>
      <xdr:rowOff>27214</xdr:rowOff>
    </xdr:from>
    <xdr:to>
      <xdr:col>1</xdr:col>
      <xdr:colOff>2381250</xdr:colOff>
      <xdr:row>60</xdr:row>
      <xdr:rowOff>732065</xdr:rowOff>
    </xdr:to>
    <xdr:pic>
      <xdr:nvPicPr>
        <xdr:cNvPr id="63" name="Рисунок 62" descr="Картинки по запросу Постельное бельё из сатина гладкокрашенного 120гр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929" y="70185643"/>
          <a:ext cx="2286000" cy="1521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</xdr:colOff>
      <xdr:row>0</xdr:row>
      <xdr:rowOff>0</xdr:rowOff>
    </xdr:from>
    <xdr:to>
      <xdr:col>8</xdr:col>
      <xdr:colOff>656850</xdr:colOff>
      <xdr:row>0</xdr:row>
      <xdr:rowOff>2457450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4" y="0"/>
          <a:ext cx="9762751" cy="2457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4</xdr:row>
      <xdr:rowOff>53976</xdr:rowOff>
    </xdr:from>
    <xdr:to>
      <xdr:col>1</xdr:col>
      <xdr:colOff>1247773</xdr:colOff>
      <xdr:row>4</xdr:row>
      <xdr:rowOff>838199</xdr:rowOff>
    </xdr:to>
    <xdr:pic>
      <xdr:nvPicPr>
        <xdr:cNvPr id="2" name="Рисунок 1" descr="Картинки по запросу бязь отбеленная 140 гр м2\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101726"/>
          <a:ext cx="952498" cy="784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295275</xdr:colOff>
      <xdr:row>5</xdr:row>
      <xdr:rowOff>53976</xdr:rowOff>
    </xdr:from>
    <xdr:ext cx="952498" cy="784223"/>
    <xdr:pic>
      <xdr:nvPicPr>
        <xdr:cNvPr id="3" name="Рисунок 2" descr="Картинки по запросу бязь отбеленная 140 гр м2\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101726"/>
          <a:ext cx="952498" cy="784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295275</xdr:colOff>
      <xdr:row>6</xdr:row>
      <xdr:rowOff>53976</xdr:rowOff>
    </xdr:from>
    <xdr:ext cx="952498" cy="784223"/>
    <xdr:pic>
      <xdr:nvPicPr>
        <xdr:cNvPr id="4" name="Рисунок 3" descr="Картинки по запросу бязь отбеленная 140 гр м2\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101726"/>
          <a:ext cx="952498" cy="784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295275</xdr:colOff>
      <xdr:row>7</xdr:row>
      <xdr:rowOff>53976</xdr:rowOff>
    </xdr:from>
    <xdr:ext cx="952498" cy="784223"/>
    <xdr:pic>
      <xdr:nvPicPr>
        <xdr:cNvPr id="5" name="Рисунок 4" descr="Картинки по запросу бязь отбеленная 140 гр м2\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101726"/>
          <a:ext cx="952498" cy="784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295275</xdr:colOff>
      <xdr:row>8</xdr:row>
      <xdr:rowOff>53976</xdr:rowOff>
    </xdr:from>
    <xdr:ext cx="952498" cy="784223"/>
    <xdr:pic>
      <xdr:nvPicPr>
        <xdr:cNvPr id="6" name="Рисунок 5" descr="Картинки по запросу бязь отбеленная 140 гр м2\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101726"/>
          <a:ext cx="952498" cy="784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295275</xdr:colOff>
      <xdr:row>9</xdr:row>
      <xdr:rowOff>53976</xdr:rowOff>
    </xdr:from>
    <xdr:ext cx="952498" cy="784223"/>
    <xdr:pic>
      <xdr:nvPicPr>
        <xdr:cNvPr id="7" name="Рисунок 6" descr="Картинки по запросу бязь отбеленная 140 гр м2\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101726"/>
          <a:ext cx="952498" cy="784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295275</xdr:colOff>
      <xdr:row>10</xdr:row>
      <xdr:rowOff>53976</xdr:rowOff>
    </xdr:from>
    <xdr:ext cx="952498" cy="784223"/>
    <xdr:pic>
      <xdr:nvPicPr>
        <xdr:cNvPr id="8" name="Рисунок 7" descr="Картинки по запросу бязь отбеленная 140 гр м2\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101726"/>
          <a:ext cx="952498" cy="784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295275</xdr:colOff>
      <xdr:row>11</xdr:row>
      <xdr:rowOff>53976</xdr:rowOff>
    </xdr:from>
    <xdr:ext cx="952498" cy="784223"/>
    <xdr:pic>
      <xdr:nvPicPr>
        <xdr:cNvPr id="9" name="Рисунок 8" descr="Картинки по запросу бязь отбеленная 140 гр м2\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101726"/>
          <a:ext cx="952498" cy="784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295275</xdr:colOff>
      <xdr:row>12</xdr:row>
      <xdr:rowOff>53976</xdr:rowOff>
    </xdr:from>
    <xdr:ext cx="952498" cy="784223"/>
    <xdr:pic>
      <xdr:nvPicPr>
        <xdr:cNvPr id="10" name="Рисунок 9" descr="Картинки по запросу бязь отбеленная 140 гр м2\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101726"/>
          <a:ext cx="952498" cy="784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295275</xdr:colOff>
      <xdr:row>13</xdr:row>
      <xdr:rowOff>53976</xdr:rowOff>
    </xdr:from>
    <xdr:ext cx="952498" cy="784223"/>
    <xdr:pic>
      <xdr:nvPicPr>
        <xdr:cNvPr id="11" name="Рисунок 10" descr="Картинки по запросу бязь отбеленная 140 гр м2\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101726"/>
          <a:ext cx="952498" cy="784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295275</xdr:colOff>
      <xdr:row>14</xdr:row>
      <xdr:rowOff>53976</xdr:rowOff>
    </xdr:from>
    <xdr:ext cx="952498" cy="784223"/>
    <xdr:pic>
      <xdr:nvPicPr>
        <xdr:cNvPr id="12" name="Рисунок 11" descr="Картинки по запросу бязь отбеленная 140 гр м2\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101726"/>
          <a:ext cx="952498" cy="784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0</xdr:row>
      <xdr:rowOff>2040361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105775" cy="2040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zoomScale="80" zoomScaleNormal="80" workbookViewId="0">
      <selection activeCell="K1" sqref="K1"/>
    </sheetView>
  </sheetViews>
  <sheetFormatPr defaultRowHeight="12.75" x14ac:dyDescent="0.2"/>
  <cols>
    <col min="1" max="1" width="44" customWidth="1"/>
    <col min="2" max="2" width="35.140625" customWidth="1"/>
    <col min="3" max="4" width="20.5703125" customWidth="1"/>
    <col min="5" max="7" width="17.42578125" customWidth="1"/>
    <col min="8" max="11" width="13.42578125" customWidth="1"/>
    <col min="12" max="12" width="11.42578125" customWidth="1"/>
    <col min="13" max="13" width="11.5703125" bestFit="1" customWidth="1"/>
  </cols>
  <sheetData>
    <row r="1" spans="1:13" ht="195.75" customHeight="1" thickBot="1" x14ac:dyDescent="0.25"/>
    <row r="2" spans="1:13" ht="29.25" customHeight="1" x14ac:dyDescent="0.2">
      <c r="A2" s="103" t="s">
        <v>471</v>
      </c>
      <c r="B2" s="98" t="s">
        <v>479</v>
      </c>
      <c r="C2" s="105" t="s">
        <v>470</v>
      </c>
      <c r="D2" s="96" t="s">
        <v>474</v>
      </c>
      <c r="E2" s="105" t="s">
        <v>54</v>
      </c>
      <c r="F2" s="105" t="s">
        <v>10</v>
      </c>
      <c r="G2" s="105" t="s">
        <v>481</v>
      </c>
      <c r="H2" s="59" t="s">
        <v>0</v>
      </c>
      <c r="I2" s="59" t="s">
        <v>467</v>
      </c>
      <c r="J2" s="59" t="s">
        <v>482</v>
      </c>
      <c r="K2" s="60" t="s">
        <v>468</v>
      </c>
    </row>
    <row r="3" spans="1:13" ht="17.25" customHeight="1" x14ac:dyDescent="0.2">
      <c r="A3" s="104"/>
      <c r="B3" s="99"/>
      <c r="C3" s="106"/>
      <c r="D3" s="97"/>
      <c r="E3" s="106"/>
      <c r="F3" s="106"/>
      <c r="G3" s="107"/>
      <c r="H3" s="61" t="s">
        <v>472</v>
      </c>
      <c r="I3" s="61" t="s">
        <v>469</v>
      </c>
      <c r="J3" s="61" t="s">
        <v>469</v>
      </c>
      <c r="K3" s="62" t="s">
        <v>469</v>
      </c>
    </row>
    <row r="4" spans="1:13" s="19" customFormat="1" ht="17.25" customHeight="1" x14ac:dyDescent="0.2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2"/>
      <c r="L4" s="18"/>
    </row>
    <row r="5" spans="1:13" s="18" customFormat="1" ht="97.5" customHeight="1" x14ac:dyDescent="0.2">
      <c r="A5" s="32" t="s">
        <v>478</v>
      </c>
      <c r="B5" s="24" t="s">
        <v>480</v>
      </c>
      <c r="C5" s="33"/>
      <c r="D5" s="22" t="s">
        <v>477</v>
      </c>
      <c r="E5" s="22" t="s">
        <v>496</v>
      </c>
      <c r="F5" s="40" t="s">
        <v>7</v>
      </c>
      <c r="G5" s="29">
        <v>103.5</v>
      </c>
      <c r="H5" s="20">
        <f>G5*0.95</f>
        <v>98.324999999999989</v>
      </c>
      <c r="I5" s="20">
        <f>G5*0.9</f>
        <v>93.15</v>
      </c>
      <c r="J5" s="21">
        <f>G5*0.85</f>
        <v>87.974999999999994</v>
      </c>
      <c r="K5" s="43">
        <f>G5*0.8</f>
        <v>82.800000000000011</v>
      </c>
      <c r="L5" s="39"/>
      <c r="M5" s="17"/>
    </row>
    <row r="6" spans="1:13" s="18" customFormat="1" ht="97.5" customHeight="1" x14ac:dyDescent="0.2">
      <c r="A6" s="32" t="s">
        <v>476</v>
      </c>
      <c r="B6" s="24" t="s">
        <v>480</v>
      </c>
      <c r="C6" s="33"/>
      <c r="D6" s="22" t="s">
        <v>477</v>
      </c>
      <c r="E6" s="22" t="s">
        <v>496</v>
      </c>
      <c r="F6" s="22" t="s">
        <v>8</v>
      </c>
      <c r="G6" s="29">
        <v>166.5</v>
      </c>
      <c r="H6" s="20">
        <f t="shared" ref="H6:H9" si="0">G6*0.95</f>
        <v>158.17499999999998</v>
      </c>
      <c r="I6" s="20">
        <f t="shared" ref="I6:I10" si="1">G6*0.9</f>
        <v>149.85</v>
      </c>
      <c r="J6" s="21">
        <f t="shared" ref="J6:J9" si="2">G6*0.85</f>
        <v>141.52500000000001</v>
      </c>
      <c r="K6" s="43">
        <f t="shared" ref="K6:K9" si="3">G6*0.8</f>
        <v>133.20000000000002</v>
      </c>
      <c r="L6" s="39"/>
      <c r="M6" s="17"/>
    </row>
    <row r="7" spans="1:13" s="18" customFormat="1" ht="97.5" customHeight="1" x14ac:dyDescent="0.2">
      <c r="A7" s="32" t="s">
        <v>476</v>
      </c>
      <c r="B7" s="24" t="s">
        <v>480</v>
      </c>
      <c r="C7" s="33"/>
      <c r="D7" s="22" t="s">
        <v>477</v>
      </c>
      <c r="E7" s="22" t="s">
        <v>496</v>
      </c>
      <c r="F7" s="22" t="s">
        <v>3</v>
      </c>
      <c r="G7" s="29">
        <v>364.5</v>
      </c>
      <c r="H7" s="20">
        <f t="shared" si="0"/>
        <v>346.27499999999998</v>
      </c>
      <c r="I7" s="20">
        <f t="shared" si="1"/>
        <v>328.05</v>
      </c>
      <c r="J7" s="21">
        <f t="shared" si="2"/>
        <v>309.82499999999999</v>
      </c>
      <c r="K7" s="43">
        <f t="shared" si="3"/>
        <v>291.60000000000002</v>
      </c>
      <c r="L7" s="39"/>
      <c r="M7" s="17"/>
    </row>
    <row r="8" spans="1:13" ht="97.5" customHeight="1" x14ac:dyDescent="0.2">
      <c r="A8" s="32" t="s">
        <v>476</v>
      </c>
      <c r="B8" s="24" t="s">
        <v>483</v>
      </c>
      <c r="C8" s="4"/>
      <c r="D8" s="26" t="s">
        <v>475</v>
      </c>
      <c r="E8" s="23" t="s">
        <v>473</v>
      </c>
      <c r="F8" s="31" t="s">
        <v>51</v>
      </c>
      <c r="G8" s="29">
        <v>144</v>
      </c>
      <c r="H8" s="20">
        <f t="shared" si="0"/>
        <v>136.79999999999998</v>
      </c>
      <c r="I8" s="20">
        <f t="shared" si="1"/>
        <v>129.6</v>
      </c>
      <c r="J8" s="21">
        <f t="shared" si="2"/>
        <v>122.39999999999999</v>
      </c>
      <c r="K8" s="43">
        <f t="shared" si="3"/>
        <v>115.2</v>
      </c>
      <c r="L8" s="39"/>
    </row>
    <row r="9" spans="1:13" ht="93.75" customHeight="1" x14ac:dyDescent="0.2">
      <c r="A9" s="32" t="s">
        <v>476</v>
      </c>
      <c r="B9" s="24" t="s">
        <v>483</v>
      </c>
      <c r="C9" s="4"/>
      <c r="D9" s="26" t="s">
        <v>475</v>
      </c>
      <c r="E9" s="23" t="s">
        <v>497</v>
      </c>
      <c r="F9" s="31" t="s">
        <v>2</v>
      </c>
      <c r="G9" s="29">
        <v>205.5</v>
      </c>
      <c r="H9" s="20">
        <f t="shared" si="0"/>
        <v>195.22499999999999</v>
      </c>
      <c r="I9" s="20">
        <f t="shared" si="1"/>
        <v>184.95000000000002</v>
      </c>
      <c r="J9" s="21">
        <f t="shared" si="2"/>
        <v>174.67499999999998</v>
      </c>
      <c r="K9" s="43">
        <f t="shared" si="3"/>
        <v>164.4</v>
      </c>
      <c r="L9" s="39"/>
    </row>
    <row r="10" spans="1:13" ht="93.75" customHeight="1" x14ac:dyDescent="0.2">
      <c r="A10" s="32" t="s">
        <v>476</v>
      </c>
      <c r="B10" s="24" t="s">
        <v>483</v>
      </c>
      <c r="C10" s="4"/>
      <c r="D10" s="26" t="s">
        <v>475</v>
      </c>
      <c r="E10" s="23" t="s">
        <v>497</v>
      </c>
      <c r="F10" s="31" t="s">
        <v>3</v>
      </c>
      <c r="G10" s="29">
        <v>405</v>
      </c>
      <c r="H10" s="20">
        <f>G10*0.95</f>
        <v>384.75</v>
      </c>
      <c r="I10" s="20">
        <f t="shared" si="1"/>
        <v>364.5</v>
      </c>
      <c r="J10" s="21">
        <f>G10*0.85</f>
        <v>344.25</v>
      </c>
      <c r="K10" s="43">
        <f>G10*0.8</f>
        <v>324</v>
      </c>
      <c r="L10" s="39"/>
    </row>
    <row r="11" spans="1:13" ht="93.75" customHeight="1" x14ac:dyDescent="0.2">
      <c r="A11" s="32" t="s">
        <v>476</v>
      </c>
      <c r="B11" s="23" t="s">
        <v>488</v>
      </c>
      <c r="C11" s="33"/>
      <c r="D11" s="26" t="s">
        <v>485</v>
      </c>
      <c r="E11" s="27" t="s">
        <v>489</v>
      </c>
      <c r="F11" s="30" t="s">
        <v>484</v>
      </c>
      <c r="G11" s="28">
        <v>88.199999999999989</v>
      </c>
      <c r="H11" s="20">
        <f>G11*0.97</f>
        <v>85.553999999999988</v>
      </c>
      <c r="I11" s="20">
        <f>G11*0.92</f>
        <v>81.143999999999991</v>
      </c>
      <c r="J11" s="21">
        <f>G11*0.88</f>
        <v>77.615999999999985</v>
      </c>
      <c r="K11" s="43">
        <f>G11*0.85</f>
        <v>74.969999999999985</v>
      </c>
    </row>
    <row r="12" spans="1:13" ht="93.75" customHeight="1" x14ac:dyDescent="0.2">
      <c r="A12" s="32" t="s">
        <v>476</v>
      </c>
      <c r="B12" s="23" t="s">
        <v>488</v>
      </c>
      <c r="C12" s="33"/>
      <c r="D12" s="26" t="s">
        <v>485</v>
      </c>
      <c r="E12" s="27" t="s">
        <v>489</v>
      </c>
      <c r="F12" s="30" t="s">
        <v>486</v>
      </c>
      <c r="G12" s="28">
        <v>134.39999999999998</v>
      </c>
      <c r="H12" s="20">
        <f>G12*0.97</f>
        <v>130.36799999999997</v>
      </c>
      <c r="I12" s="20">
        <f>G12*0.92</f>
        <v>123.64799999999998</v>
      </c>
      <c r="J12" s="21">
        <f>G12*0.88</f>
        <v>118.27199999999998</v>
      </c>
      <c r="K12" s="43">
        <f>G12*0.85</f>
        <v>114.23999999999998</v>
      </c>
    </row>
    <row r="13" spans="1:13" ht="93.75" customHeight="1" x14ac:dyDescent="0.2">
      <c r="A13" s="32" t="s">
        <v>476</v>
      </c>
      <c r="B13" s="23" t="s">
        <v>488</v>
      </c>
      <c r="C13" s="33"/>
      <c r="D13" s="26" t="s">
        <v>485</v>
      </c>
      <c r="E13" s="27" t="s">
        <v>489</v>
      </c>
      <c r="F13" s="30" t="s">
        <v>487</v>
      </c>
      <c r="G13" s="28">
        <v>275.79999999999995</v>
      </c>
      <c r="H13" s="20">
        <f>G13*0.97</f>
        <v>267.52599999999995</v>
      </c>
      <c r="I13" s="20">
        <f>G13*0.92</f>
        <v>253.73599999999996</v>
      </c>
      <c r="J13" s="21">
        <f>G13*0.88</f>
        <v>242.70399999999995</v>
      </c>
      <c r="K13" s="43">
        <f>G13*0.85</f>
        <v>234.42999999999995</v>
      </c>
    </row>
    <row r="14" spans="1:13" ht="93.75" customHeight="1" x14ac:dyDescent="0.2">
      <c r="A14" s="32" t="s">
        <v>476</v>
      </c>
      <c r="B14" s="23" t="s">
        <v>494</v>
      </c>
      <c r="C14" s="33"/>
      <c r="D14" s="26" t="s">
        <v>485</v>
      </c>
      <c r="E14" s="27" t="s">
        <v>489</v>
      </c>
      <c r="F14" s="30" t="s">
        <v>490</v>
      </c>
      <c r="G14" s="28">
        <v>494.2</v>
      </c>
      <c r="H14" s="20">
        <f>G14*0.97</f>
        <v>479.37399999999997</v>
      </c>
      <c r="I14" s="20">
        <f>G14*0.92</f>
        <v>454.66399999999999</v>
      </c>
      <c r="J14" s="21">
        <f>G14*0.88</f>
        <v>434.89600000000002</v>
      </c>
      <c r="K14" s="43">
        <f>G14*0.85</f>
        <v>420.07</v>
      </c>
    </row>
    <row r="15" spans="1:13" ht="93.75" customHeight="1" x14ac:dyDescent="0.2">
      <c r="A15" s="32" t="s">
        <v>476</v>
      </c>
      <c r="B15" s="23" t="s">
        <v>494</v>
      </c>
      <c r="C15" s="33"/>
      <c r="D15" s="26" t="s">
        <v>485</v>
      </c>
      <c r="E15" s="27" t="s">
        <v>489</v>
      </c>
      <c r="F15" s="30" t="s">
        <v>491</v>
      </c>
      <c r="G15" s="28">
        <v>799.4</v>
      </c>
      <c r="H15" s="20">
        <f t="shared" ref="H15:H18" si="4">G15*0.97</f>
        <v>775.41800000000001</v>
      </c>
      <c r="I15" s="20">
        <f t="shared" ref="I15:I18" si="5">G15*0.92</f>
        <v>735.44799999999998</v>
      </c>
      <c r="J15" s="21">
        <f t="shared" ref="J15:J18" si="6">G15*0.88</f>
        <v>703.47199999999998</v>
      </c>
      <c r="K15" s="43">
        <f t="shared" ref="K15:K18" si="7">G15*0.85</f>
        <v>679.49</v>
      </c>
    </row>
    <row r="16" spans="1:13" ht="93.75" customHeight="1" x14ac:dyDescent="0.2">
      <c r="A16" s="32" t="s">
        <v>476</v>
      </c>
      <c r="B16" s="23" t="s">
        <v>494</v>
      </c>
      <c r="C16" s="33"/>
      <c r="D16" s="26" t="s">
        <v>485</v>
      </c>
      <c r="E16" s="27" t="s">
        <v>489</v>
      </c>
      <c r="F16" s="30" t="s">
        <v>492</v>
      </c>
      <c r="G16" s="28">
        <v>977.19999999999993</v>
      </c>
      <c r="H16" s="20">
        <f t="shared" si="4"/>
        <v>947.8839999999999</v>
      </c>
      <c r="I16" s="20">
        <f t="shared" si="5"/>
        <v>899.024</v>
      </c>
      <c r="J16" s="21">
        <f t="shared" si="6"/>
        <v>859.93599999999992</v>
      </c>
      <c r="K16" s="43">
        <f t="shared" si="7"/>
        <v>830.61999999999989</v>
      </c>
    </row>
    <row r="17" spans="1:11" ht="93.75" customHeight="1" x14ac:dyDescent="0.2">
      <c r="A17" s="32" t="s">
        <v>476</v>
      </c>
      <c r="B17" s="25" t="s">
        <v>499</v>
      </c>
      <c r="C17" s="33"/>
      <c r="D17" s="26" t="s">
        <v>485</v>
      </c>
      <c r="E17" s="27" t="s">
        <v>495</v>
      </c>
      <c r="F17" s="30" t="s">
        <v>484</v>
      </c>
      <c r="G17" s="28">
        <v>107.8</v>
      </c>
      <c r="H17" s="20">
        <f t="shared" si="4"/>
        <v>104.56599999999999</v>
      </c>
      <c r="I17" s="20">
        <f t="shared" si="5"/>
        <v>99.176000000000002</v>
      </c>
      <c r="J17" s="21">
        <f t="shared" si="6"/>
        <v>94.864000000000004</v>
      </c>
      <c r="K17" s="43">
        <f t="shared" si="7"/>
        <v>91.63</v>
      </c>
    </row>
    <row r="18" spans="1:11" ht="93.75" customHeight="1" x14ac:dyDescent="0.2">
      <c r="A18" s="32" t="s">
        <v>476</v>
      </c>
      <c r="B18" s="25" t="s">
        <v>498</v>
      </c>
      <c r="C18" s="33"/>
      <c r="D18" s="26" t="s">
        <v>485</v>
      </c>
      <c r="E18" s="27" t="s">
        <v>495</v>
      </c>
      <c r="F18" s="30" t="s">
        <v>493</v>
      </c>
      <c r="G18" s="28">
        <v>180.6</v>
      </c>
      <c r="H18" s="20">
        <f t="shared" si="4"/>
        <v>175.18199999999999</v>
      </c>
      <c r="I18" s="20">
        <f t="shared" si="5"/>
        <v>166.15200000000002</v>
      </c>
      <c r="J18" s="21">
        <f t="shared" si="6"/>
        <v>158.928</v>
      </c>
      <c r="K18" s="43">
        <f t="shared" si="7"/>
        <v>153.51</v>
      </c>
    </row>
    <row r="19" spans="1:11" ht="93.75" customHeight="1" thickBot="1" x14ac:dyDescent="0.25">
      <c r="A19" s="34" t="s">
        <v>476</v>
      </c>
      <c r="B19" s="35" t="s">
        <v>498</v>
      </c>
      <c r="C19" s="36"/>
      <c r="D19" s="37" t="s">
        <v>485</v>
      </c>
      <c r="E19" s="38" t="s">
        <v>495</v>
      </c>
      <c r="F19" s="41" t="s">
        <v>487</v>
      </c>
      <c r="G19" s="42">
        <v>340.2</v>
      </c>
      <c r="H19" s="44">
        <f>G19*0.97</f>
        <v>329.99399999999997</v>
      </c>
      <c r="I19" s="44">
        <f>G19*0.92</f>
        <v>312.98399999999998</v>
      </c>
      <c r="J19" s="45">
        <f>G19*0.88</f>
        <v>299.37599999999998</v>
      </c>
      <c r="K19" s="46">
        <f>G19*0.85</f>
        <v>289.16999999999996</v>
      </c>
    </row>
    <row r="20" spans="1:11" ht="93.7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93.75" customHeigh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93.75" customHeight="1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93.75" customHeight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93.75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ht="93.75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ht="93.75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ht="93.75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</sheetData>
  <mergeCells count="8">
    <mergeCell ref="D2:D3"/>
    <mergeCell ref="B2:B3"/>
    <mergeCell ref="A4:K4"/>
    <mergeCell ref="A2:A3"/>
    <mergeCell ref="C2:C3"/>
    <mergeCell ref="E2:E3"/>
    <mergeCell ref="F2:F3"/>
    <mergeCell ref="G2:G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2" workbookViewId="0">
      <selection activeCell="G4" sqref="G4:K21"/>
    </sheetView>
  </sheetViews>
  <sheetFormatPr defaultRowHeight="12.75" x14ac:dyDescent="0.2"/>
  <cols>
    <col min="1" max="1" width="21.7109375" customWidth="1"/>
    <col min="2" max="2" width="22.140625" customWidth="1"/>
    <col min="3" max="3" width="28.5703125" customWidth="1"/>
    <col min="4" max="4" width="15.7109375" customWidth="1"/>
    <col min="5" max="5" width="14.140625" customWidth="1"/>
    <col min="6" max="6" width="13.42578125" customWidth="1"/>
    <col min="7" max="7" width="17" customWidth="1"/>
    <col min="8" max="8" width="12.140625" customWidth="1"/>
    <col min="9" max="9" width="12.140625" bestFit="1" customWidth="1"/>
    <col min="10" max="11" width="11.85546875" bestFit="1" customWidth="1"/>
  </cols>
  <sheetData>
    <row r="1" spans="1:12" ht="152.25" customHeight="1" thickBot="1" x14ac:dyDescent="0.25"/>
    <row r="2" spans="1:12" ht="25.5" x14ac:dyDescent="0.2">
      <c r="A2" s="110" t="s">
        <v>471</v>
      </c>
      <c r="B2" s="112" t="s">
        <v>479</v>
      </c>
      <c r="C2" s="108" t="s">
        <v>470</v>
      </c>
      <c r="D2" s="115" t="s">
        <v>474</v>
      </c>
      <c r="E2" s="108" t="s">
        <v>54</v>
      </c>
      <c r="F2" s="108" t="s">
        <v>10</v>
      </c>
      <c r="G2" s="108" t="s">
        <v>481</v>
      </c>
      <c r="H2" s="63" t="s">
        <v>521</v>
      </c>
      <c r="I2" s="63" t="s">
        <v>522</v>
      </c>
      <c r="J2" s="63" t="s">
        <v>482</v>
      </c>
      <c r="K2" s="64" t="s">
        <v>524</v>
      </c>
    </row>
    <row r="3" spans="1:12" ht="13.5" thickBot="1" x14ac:dyDescent="0.25">
      <c r="A3" s="111"/>
      <c r="B3" s="113"/>
      <c r="C3" s="114"/>
      <c r="D3" s="116"/>
      <c r="E3" s="114"/>
      <c r="F3" s="114"/>
      <c r="G3" s="109"/>
      <c r="H3" s="65" t="s">
        <v>472</v>
      </c>
      <c r="I3" s="65" t="s">
        <v>469</v>
      </c>
      <c r="J3" s="65" t="s">
        <v>469</v>
      </c>
      <c r="K3" s="66" t="s">
        <v>469</v>
      </c>
    </row>
    <row r="4" spans="1:12" ht="142.5" customHeight="1" x14ac:dyDescent="0.25">
      <c r="A4" s="49" t="s">
        <v>525</v>
      </c>
      <c r="B4" s="50" t="s">
        <v>526</v>
      </c>
      <c r="C4" s="51"/>
      <c r="D4" s="52" t="s">
        <v>527</v>
      </c>
      <c r="E4" s="50" t="s">
        <v>530</v>
      </c>
      <c r="F4" s="50" t="s">
        <v>500</v>
      </c>
      <c r="G4" s="220">
        <v>502.5</v>
      </c>
      <c r="H4" s="220">
        <f>G4*0.9</f>
        <v>452.25</v>
      </c>
      <c r="I4" s="221">
        <f>G4*0.85</f>
        <v>427.125</v>
      </c>
      <c r="J4" s="220">
        <f>G4*0.83</f>
        <v>417.07499999999999</v>
      </c>
      <c r="K4" s="222">
        <f>G4*0.75</f>
        <v>376.875</v>
      </c>
    </row>
    <row r="5" spans="1:12" ht="142.5" customHeight="1" x14ac:dyDescent="0.2">
      <c r="A5" s="53" t="s">
        <v>501</v>
      </c>
      <c r="B5" s="25" t="s">
        <v>528</v>
      </c>
      <c r="C5" s="54"/>
      <c r="D5" s="55" t="s">
        <v>527</v>
      </c>
      <c r="E5" s="25" t="s">
        <v>529</v>
      </c>
      <c r="F5" s="25" t="s">
        <v>502</v>
      </c>
      <c r="G5" s="223">
        <v>1125</v>
      </c>
      <c r="H5" s="223">
        <f t="shared" ref="H5:H17" si="0">G5*0.9</f>
        <v>1012.5</v>
      </c>
      <c r="I5" s="224">
        <f>G5*0.82</f>
        <v>922.5</v>
      </c>
      <c r="J5" s="223">
        <f>G5*0.78</f>
        <v>877.5</v>
      </c>
      <c r="K5" s="225">
        <f>G5*0.7</f>
        <v>787.5</v>
      </c>
    </row>
    <row r="6" spans="1:12" ht="142.5" customHeight="1" x14ac:dyDescent="0.2">
      <c r="A6" s="53" t="s">
        <v>503</v>
      </c>
      <c r="B6" s="25" t="s">
        <v>532</v>
      </c>
      <c r="C6" s="54"/>
      <c r="D6" s="55" t="s">
        <v>527</v>
      </c>
      <c r="E6" s="25" t="s">
        <v>530</v>
      </c>
      <c r="F6" s="25" t="s">
        <v>502</v>
      </c>
      <c r="G6" s="223">
        <v>817.5</v>
      </c>
      <c r="H6" s="223">
        <f>G6*0.9</f>
        <v>735.75</v>
      </c>
      <c r="I6" s="224">
        <f>G6*0.8</f>
        <v>654</v>
      </c>
      <c r="J6" s="223">
        <f>G6*0.75</f>
        <v>613.125</v>
      </c>
      <c r="K6" s="225">
        <f>G6*0.7</f>
        <v>572.25</v>
      </c>
    </row>
    <row r="7" spans="1:12" ht="142.5" customHeight="1" x14ac:dyDescent="0.2">
      <c r="A7" s="53" t="s">
        <v>504</v>
      </c>
      <c r="B7" s="25" t="s">
        <v>533</v>
      </c>
      <c r="C7" s="54"/>
      <c r="D7" s="55" t="s">
        <v>527</v>
      </c>
      <c r="E7" s="25" t="s">
        <v>531</v>
      </c>
      <c r="F7" s="25" t="s">
        <v>502</v>
      </c>
      <c r="G7" s="223">
        <v>1575</v>
      </c>
      <c r="H7" s="223">
        <f>G7*0.9</f>
        <v>1417.5</v>
      </c>
      <c r="I7" s="224">
        <f>G7*0.8</f>
        <v>1260</v>
      </c>
      <c r="J7" s="223">
        <f>G7*0.75</f>
        <v>1181.25</v>
      </c>
      <c r="K7" s="225">
        <f>G7*0.65</f>
        <v>1023.75</v>
      </c>
      <c r="L7" s="48"/>
    </row>
    <row r="8" spans="1:12" ht="142.5" customHeight="1" x14ac:dyDescent="0.2">
      <c r="A8" s="53" t="s">
        <v>505</v>
      </c>
      <c r="B8" s="25" t="s">
        <v>534</v>
      </c>
      <c r="C8" s="54"/>
      <c r="D8" s="55" t="s">
        <v>527</v>
      </c>
      <c r="E8" s="25" t="s">
        <v>530</v>
      </c>
      <c r="F8" s="25" t="s">
        <v>502</v>
      </c>
      <c r="G8" s="223">
        <v>915</v>
      </c>
      <c r="H8" s="223">
        <f>G8*0.93</f>
        <v>850.95</v>
      </c>
      <c r="I8" s="224">
        <f>G8*0.8</f>
        <v>732</v>
      </c>
      <c r="J8" s="223">
        <f>G8*0.75</f>
        <v>686.25</v>
      </c>
      <c r="K8" s="225">
        <f>G8*0.7</f>
        <v>640.5</v>
      </c>
      <c r="L8" s="48"/>
    </row>
    <row r="9" spans="1:12" ht="142.5" customHeight="1" x14ac:dyDescent="0.2">
      <c r="A9" s="53" t="s">
        <v>506</v>
      </c>
      <c r="B9" s="25" t="s">
        <v>534</v>
      </c>
      <c r="C9" s="54"/>
      <c r="D9" s="55" t="s">
        <v>527</v>
      </c>
      <c r="E9" s="25" t="s">
        <v>530</v>
      </c>
      <c r="F9" s="25" t="s">
        <v>502</v>
      </c>
      <c r="G9" s="223">
        <v>750</v>
      </c>
      <c r="H9" s="223">
        <f>G9*0.934</f>
        <v>700.5</v>
      </c>
      <c r="I9" s="224">
        <f>G9*0.8</f>
        <v>600</v>
      </c>
      <c r="J9" s="223">
        <f>G9*0.75</f>
        <v>562.5</v>
      </c>
      <c r="K9" s="225">
        <f>G9*0.7</f>
        <v>525</v>
      </c>
      <c r="L9" s="48"/>
    </row>
    <row r="10" spans="1:12" ht="142.5" customHeight="1" x14ac:dyDescent="0.2">
      <c r="A10" s="53" t="s">
        <v>507</v>
      </c>
      <c r="B10" s="25" t="s">
        <v>535</v>
      </c>
      <c r="C10" s="54"/>
      <c r="D10" s="55" t="s">
        <v>527</v>
      </c>
      <c r="E10" s="25" t="s">
        <v>531</v>
      </c>
      <c r="F10" s="25" t="s">
        <v>502</v>
      </c>
      <c r="G10" s="223">
        <v>1575</v>
      </c>
      <c r="H10" s="223">
        <f t="shared" si="0"/>
        <v>1417.5</v>
      </c>
      <c r="I10" s="224">
        <f>G10*0.8</f>
        <v>1260</v>
      </c>
      <c r="J10" s="223">
        <f>G10*0.75</f>
        <v>1181.25</v>
      </c>
      <c r="K10" s="225">
        <f>G10*0.63</f>
        <v>992.25</v>
      </c>
      <c r="L10" s="48"/>
    </row>
    <row r="11" spans="1:12" ht="142.5" customHeight="1" x14ac:dyDescent="0.2">
      <c r="A11" s="53" t="s">
        <v>508</v>
      </c>
      <c r="B11" s="25" t="s">
        <v>534</v>
      </c>
      <c r="C11" s="54"/>
      <c r="D11" s="55" t="s">
        <v>527</v>
      </c>
      <c r="E11" s="25" t="s">
        <v>530</v>
      </c>
      <c r="F11" s="25" t="s">
        <v>502</v>
      </c>
      <c r="G11" s="223">
        <v>750</v>
      </c>
      <c r="H11" s="223">
        <f>G11*0.92</f>
        <v>690</v>
      </c>
      <c r="I11" s="224">
        <f>G11*0.87</f>
        <v>652.5</v>
      </c>
      <c r="J11" s="223">
        <f>G11*0.8</f>
        <v>600</v>
      </c>
      <c r="K11" s="225">
        <f>G11*0.7</f>
        <v>525</v>
      </c>
      <c r="L11" s="48"/>
    </row>
    <row r="12" spans="1:12" ht="142.5" customHeight="1" x14ac:dyDescent="0.2">
      <c r="A12" s="53" t="s">
        <v>509</v>
      </c>
      <c r="B12" s="25" t="s">
        <v>536</v>
      </c>
      <c r="C12" s="54"/>
      <c r="D12" s="55" t="s">
        <v>527</v>
      </c>
      <c r="E12" s="25" t="s">
        <v>530</v>
      </c>
      <c r="F12" s="25" t="s">
        <v>502</v>
      </c>
      <c r="G12" s="223">
        <v>1125</v>
      </c>
      <c r="H12" s="223">
        <f t="shared" si="0"/>
        <v>1012.5</v>
      </c>
      <c r="I12" s="224">
        <f>G12*0.8</f>
        <v>900</v>
      </c>
      <c r="J12" s="223">
        <f>G12*0.75</f>
        <v>843.75</v>
      </c>
      <c r="K12" s="225">
        <f>G12*0.65</f>
        <v>731.25</v>
      </c>
      <c r="L12" s="48"/>
    </row>
    <row r="13" spans="1:12" ht="142.5" customHeight="1" x14ac:dyDescent="0.2">
      <c r="A13" s="53" t="s">
        <v>510</v>
      </c>
      <c r="B13" s="25" t="s">
        <v>537</v>
      </c>
      <c r="C13" s="54"/>
      <c r="D13" s="55" t="s">
        <v>527</v>
      </c>
      <c r="E13" s="25"/>
      <c r="F13" s="25" t="s">
        <v>502</v>
      </c>
      <c r="G13" s="223">
        <v>592.5</v>
      </c>
      <c r="H13" s="223">
        <f t="shared" si="0"/>
        <v>533.25</v>
      </c>
      <c r="I13" s="224">
        <f t="shared" ref="I13:I17" si="1">G13*0.85</f>
        <v>503.625</v>
      </c>
      <c r="J13" s="223">
        <f t="shared" ref="J13" si="2">G13*0.83</f>
        <v>491.77499999999998</v>
      </c>
      <c r="K13" s="225">
        <f t="shared" ref="K13" si="3">G13*0.75</f>
        <v>444.375</v>
      </c>
      <c r="L13" s="48"/>
    </row>
    <row r="14" spans="1:12" ht="142.5" customHeight="1" x14ac:dyDescent="0.2">
      <c r="A14" s="53" t="s">
        <v>511</v>
      </c>
      <c r="B14" s="25" t="s">
        <v>538</v>
      </c>
      <c r="C14" s="54"/>
      <c r="D14" s="55" t="s">
        <v>527</v>
      </c>
      <c r="E14" s="25"/>
      <c r="F14" s="25" t="s">
        <v>502</v>
      </c>
      <c r="G14" s="223">
        <v>495</v>
      </c>
      <c r="H14" s="223">
        <f t="shared" si="0"/>
        <v>445.5</v>
      </c>
      <c r="I14" s="224">
        <f>G14*0.85</f>
        <v>420.75</v>
      </c>
      <c r="J14" s="223">
        <f>G14*0.8</f>
        <v>396</v>
      </c>
      <c r="K14" s="225">
        <f>G14*0.75</f>
        <v>371.25</v>
      </c>
      <c r="L14" s="48"/>
    </row>
    <row r="15" spans="1:12" ht="142.5" customHeight="1" x14ac:dyDescent="0.2">
      <c r="A15" s="53" t="s">
        <v>512</v>
      </c>
      <c r="B15" s="25" t="s">
        <v>539</v>
      </c>
      <c r="C15" s="54"/>
      <c r="D15" s="55" t="s">
        <v>527</v>
      </c>
      <c r="E15" s="25" t="s">
        <v>531</v>
      </c>
      <c r="F15" s="25" t="s">
        <v>502</v>
      </c>
      <c r="G15" s="223">
        <v>1500</v>
      </c>
      <c r="H15" s="223">
        <f t="shared" si="0"/>
        <v>1350</v>
      </c>
      <c r="I15" s="224">
        <f>G15*0.8</f>
        <v>1200</v>
      </c>
      <c r="J15" s="223">
        <f>G15*0.7</f>
        <v>1050</v>
      </c>
      <c r="K15" s="225">
        <f>G15*0.65</f>
        <v>975</v>
      </c>
      <c r="L15" s="48"/>
    </row>
    <row r="16" spans="1:12" ht="142.5" customHeight="1" x14ac:dyDescent="0.2">
      <c r="A16" s="53" t="s">
        <v>513</v>
      </c>
      <c r="B16" s="25" t="s">
        <v>540</v>
      </c>
      <c r="C16" s="54"/>
      <c r="D16" s="55" t="s">
        <v>527</v>
      </c>
      <c r="E16" s="25" t="s">
        <v>531</v>
      </c>
      <c r="F16" s="25" t="s">
        <v>502</v>
      </c>
      <c r="G16" s="223">
        <v>915</v>
      </c>
      <c r="H16" s="223">
        <f t="shared" si="0"/>
        <v>823.5</v>
      </c>
      <c r="I16" s="224">
        <f>G16*0.82</f>
        <v>750.3</v>
      </c>
      <c r="J16" s="223">
        <f>G16*0.766</f>
        <v>700.89</v>
      </c>
      <c r="K16" s="225">
        <f>G16*0.7</f>
        <v>640.5</v>
      </c>
      <c r="L16" s="48"/>
    </row>
    <row r="17" spans="1:12" ht="142.5" customHeight="1" x14ac:dyDescent="0.2">
      <c r="A17" s="53" t="s">
        <v>501</v>
      </c>
      <c r="B17" s="25" t="s">
        <v>541</v>
      </c>
      <c r="C17" s="54"/>
      <c r="D17" s="55" t="s">
        <v>527</v>
      </c>
      <c r="E17" s="25" t="s">
        <v>531</v>
      </c>
      <c r="F17" s="25" t="s">
        <v>502</v>
      </c>
      <c r="G17" s="223">
        <v>1125</v>
      </c>
      <c r="H17" s="223">
        <f t="shared" si="0"/>
        <v>1012.5</v>
      </c>
      <c r="I17" s="224">
        <f t="shared" si="1"/>
        <v>956.25</v>
      </c>
      <c r="J17" s="223">
        <f>G17*0.75</f>
        <v>843.75</v>
      </c>
      <c r="K17" s="225">
        <f>G17*0.7</f>
        <v>787.5</v>
      </c>
      <c r="L17" s="48"/>
    </row>
    <row r="18" spans="1:12" ht="142.5" customHeight="1" x14ac:dyDescent="0.2">
      <c r="A18" s="53" t="s">
        <v>514</v>
      </c>
      <c r="B18" s="25" t="s">
        <v>542</v>
      </c>
      <c r="C18" s="54"/>
      <c r="D18" s="55" t="s">
        <v>527</v>
      </c>
      <c r="E18" s="25" t="s">
        <v>530</v>
      </c>
      <c r="F18" s="25" t="s">
        <v>523</v>
      </c>
      <c r="G18" s="223">
        <v>520</v>
      </c>
      <c r="H18" s="223">
        <f>G18*0.8</f>
        <v>416</v>
      </c>
      <c r="I18" s="224">
        <f>G18*0.75</f>
        <v>390</v>
      </c>
      <c r="J18" s="223">
        <f>G18*0.65</f>
        <v>338</v>
      </c>
      <c r="K18" s="225">
        <f>G18*0.55</f>
        <v>286</v>
      </c>
    </row>
    <row r="19" spans="1:12" ht="142.5" customHeight="1" x14ac:dyDescent="0.2">
      <c r="A19" s="53" t="s">
        <v>515</v>
      </c>
      <c r="B19" s="25" t="s">
        <v>543</v>
      </c>
      <c r="C19" s="54"/>
      <c r="D19" s="55" t="s">
        <v>527</v>
      </c>
      <c r="E19" s="25" t="s">
        <v>530</v>
      </c>
      <c r="F19" s="25" t="s">
        <v>516</v>
      </c>
      <c r="G19" s="223">
        <v>520</v>
      </c>
      <c r="H19" s="223">
        <f>G19*0.8</f>
        <v>416</v>
      </c>
      <c r="I19" s="224">
        <f>G19*0.75</f>
        <v>390</v>
      </c>
      <c r="J19" s="223">
        <f>G19*0.65</f>
        <v>338</v>
      </c>
      <c r="K19" s="225">
        <f>G19*0.55</f>
        <v>286</v>
      </c>
    </row>
    <row r="20" spans="1:12" ht="142.5" customHeight="1" x14ac:dyDescent="0.2">
      <c r="A20" s="53" t="s">
        <v>517</v>
      </c>
      <c r="B20" s="25" t="s">
        <v>544</v>
      </c>
      <c r="C20" s="54"/>
      <c r="D20" s="55" t="s">
        <v>527</v>
      </c>
      <c r="E20" s="25" t="s">
        <v>531</v>
      </c>
      <c r="F20" s="25" t="s">
        <v>520</v>
      </c>
      <c r="G20" s="223">
        <v>660</v>
      </c>
      <c r="H20" s="223">
        <f t="shared" ref="H20:H21" si="4">G20*0.8</f>
        <v>528</v>
      </c>
      <c r="I20" s="224">
        <f t="shared" ref="I20:I21" si="5">G20*0.75</f>
        <v>495</v>
      </c>
      <c r="J20" s="223">
        <f t="shared" ref="J20:J21" si="6">G20*0.65</f>
        <v>429</v>
      </c>
      <c r="K20" s="225">
        <f t="shared" ref="K20:K21" si="7">G20*0.55</f>
        <v>363.00000000000006</v>
      </c>
    </row>
    <row r="21" spans="1:12" ht="142.5" customHeight="1" thickBot="1" x14ac:dyDescent="0.25">
      <c r="A21" s="56" t="s">
        <v>518</v>
      </c>
      <c r="B21" s="35" t="s">
        <v>545</v>
      </c>
      <c r="C21" s="57"/>
      <c r="D21" s="58" t="s">
        <v>527</v>
      </c>
      <c r="E21" s="35" t="s">
        <v>531</v>
      </c>
      <c r="F21" s="35" t="s">
        <v>519</v>
      </c>
      <c r="G21" s="226">
        <v>660</v>
      </c>
      <c r="H21" s="226">
        <f t="shared" si="4"/>
        <v>528</v>
      </c>
      <c r="I21" s="227">
        <f t="shared" si="5"/>
        <v>495</v>
      </c>
      <c r="J21" s="226">
        <f t="shared" si="6"/>
        <v>429</v>
      </c>
      <c r="K21" s="228">
        <f t="shared" si="7"/>
        <v>363.00000000000006</v>
      </c>
    </row>
    <row r="22" spans="1:12" ht="142.5" customHeight="1" x14ac:dyDescent="0.2">
      <c r="A22" s="47"/>
      <c r="B22" s="47"/>
      <c r="C22" s="16"/>
      <c r="D22" s="16"/>
      <c r="E22" s="16"/>
      <c r="F22" s="16"/>
      <c r="G22" s="16"/>
      <c r="H22" s="16"/>
      <c r="I22" s="16"/>
      <c r="J22" s="16"/>
      <c r="K22" s="16"/>
    </row>
    <row r="23" spans="1:12" ht="142.5" customHeight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2" ht="142.5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2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</sheetData>
  <mergeCells count="7">
    <mergeCell ref="G2:G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7" zoomScale="80" zoomScaleNormal="80" workbookViewId="0">
      <selection activeCell="A2" sqref="A2:K3"/>
    </sheetView>
  </sheetViews>
  <sheetFormatPr defaultRowHeight="12.75" x14ac:dyDescent="0.2"/>
  <cols>
    <col min="1" max="3" width="26" customWidth="1"/>
    <col min="4" max="11" width="12.140625" customWidth="1"/>
    <col min="12" max="12" width="85" customWidth="1"/>
    <col min="13" max="13" width="80.7109375" customWidth="1"/>
    <col min="14" max="14" width="12" style="92" customWidth="1"/>
    <col min="15" max="16" width="86.5703125" customWidth="1"/>
  </cols>
  <sheetData>
    <row r="1" spans="1:15" ht="174" customHeight="1" thickBot="1" x14ac:dyDescent="0.25">
      <c r="A1" s="67"/>
      <c r="B1" s="68"/>
      <c r="C1" s="68"/>
      <c r="D1" s="142"/>
      <c r="E1" s="142"/>
      <c r="F1" s="142"/>
      <c r="G1" s="142"/>
      <c r="H1" s="142"/>
      <c r="I1" s="142"/>
      <c r="J1" s="142"/>
      <c r="K1" s="142"/>
      <c r="L1" s="69"/>
      <c r="M1" s="33"/>
    </row>
    <row r="2" spans="1:15" ht="15.75" customHeight="1" x14ac:dyDescent="0.2">
      <c r="A2" s="147" t="s">
        <v>546</v>
      </c>
      <c r="B2" s="147" t="s">
        <v>579</v>
      </c>
      <c r="C2" s="147" t="s">
        <v>547</v>
      </c>
      <c r="D2" s="147" t="s">
        <v>571</v>
      </c>
      <c r="E2" s="147" t="s">
        <v>572</v>
      </c>
      <c r="F2" s="147" t="s">
        <v>573</v>
      </c>
      <c r="G2" s="147" t="s">
        <v>574</v>
      </c>
      <c r="H2" s="147" t="s">
        <v>548</v>
      </c>
      <c r="I2" s="147" t="s">
        <v>575</v>
      </c>
      <c r="J2" s="147" t="s">
        <v>576</v>
      </c>
      <c r="K2" s="147" t="s">
        <v>577</v>
      </c>
      <c r="L2" s="136" t="s">
        <v>582</v>
      </c>
      <c r="M2" s="136"/>
      <c r="N2" s="119"/>
      <c r="O2" s="143" t="s">
        <v>589</v>
      </c>
    </row>
    <row r="3" spans="1:15" ht="54.75" customHeight="1" thickBot="1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37"/>
      <c r="M3" s="137"/>
      <c r="N3" s="120"/>
      <c r="O3" s="144"/>
    </row>
    <row r="4" spans="1:15" ht="76.5" customHeight="1" x14ac:dyDescent="0.2">
      <c r="A4" s="70" t="s">
        <v>581</v>
      </c>
      <c r="B4" s="71" t="s">
        <v>580</v>
      </c>
      <c r="C4" s="72" t="s">
        <v>549</v>
      </c>
      <c r="D4" s="80">
        <v>795</v>
      </c>
      <c r="E4" s="80">
        <f>D4*0.9</f>
        <v>715.5</v>
      </c>
      <c r="F4" s="80">
        <f>D4*0.85</f>
        <v>675.75</v>
      </c>
      <c r="G4" s="80">
        <f>D4*0.8</f>
        <v>636</v>
      </c>
      <c r="H4" s="81">
        <f>G4*0.98</f>
        <v>623.28</v>
      </c>
      <c r="I4" s="81">
        <f>G4*0.95</f>
        <v>604.19999999999993</v>
      </c>
      <c r="J4" s="81">
        <f>G4*0.93</f>
        <v>591.48</v>
      </c>
      <c r="K4" s="82">
        <f>G4*0.85</f>
        <v>540.6</v>
      </c>
      <c r="L4" s="145" t="s">
        <v>583</v>
      </c>
      <c r="M4" s="138" t="s">
        <v>587</v>
      </c>
      <c r="N4" s="94"/>
      <c r="O4" s="145" t="s">
        <v>588</v>
      </c>
    </row>
    <row r="5" spans="1:15" ht="76.5" customHeight="1" thickBot="1" x14ac:dyDescent="0.25">
      <c r="A5" s="73" t="s">
        <v>578</v>
      </c>
      <c r="B5" s="74" t="s">
        <v>580</v>
      </c>
      <c r="C5" s="75" t="s">
        <v>550</v>
      </c>
      <c r="D5" s="83">
        <v>1552.5</v>
      </c>
      <c r="E5" s="83">
        <f t="shared" ref="E5:E18" si="0">D5*0.9</f>
        <v>1397.25</v>
      </c>
      <c r="F5" s="83">
        <f t="shared" ref="F5:F6" si="1">D5*0.85</f>
        <v>1319.625</v>
      </c>
      <c r="G5" s="83">
        <f t="shared" ref="G5:G6" si="2">D5*0.8</f>
        <v>1242</v>
      </c>
      <c r="H5" s="84">
        <f t="shared" ref="H5:H18" si="3">G5*0.98</f>
        <v>1217.1600000000001</v>
      </c>
      <c r="I5" s="84">
        <f t="shared" ref="I5:I18" si="4">G5*0.95</f>
        <v>1179.8999999999999</v>
      </c>
      <c r="J5" s="84">
        <f t="shared" ref="J5:J18" si="5">G5*0.93</f>
        <v>1155.0600000000002</v>
      </c>
      <c r="K5" s="85">
        <f t="shared" ref="K5:K18" si="6">G5*0.85</f>
        <v>1055.7</v>
      </c>
      <c r="L5" s="146"/>
      <c r="M5" s="139"/>
      <c r="N5" s="94"/>
      <c r="O5" s="146"/>
    </row>
    <row r="6" spans="1:15" ht="76.5" customHeight="1" x14ac:dyDescent="0.2">
      <c r="A6" s="76" t="s">
        <v>551</v>
      </c>
      <c r="B6" s="74" t="s">
        <v>580</v>
      </c>
      <c r="C6" s="75" t="s">
        <v>550</v>
      </c>
      <c r="D6" s="83">
        <v>1552.5</v>
      </c>
      <c r="E6" s="83">
        <f t="shared" si="0"/>
        <v>1397.25</v>
      </c>
      <c r="F6" s="83">
        <f t="shared" si="1"/>
        <v>1319.625</v>
      </c>
      <c r="G6" s="83">
        <f t="shared" si="2"/>
        <v>1242</v>
      </c>
      <c r="H6" s="84">
        <f t="shared" si="3"/>
        <v>1217.1600000000001</v>
      </c>
      <c r="I6" s="84">
        <f t="shared" si="4"/>
        <v>1179.8999999999999</v>
      </c>
      <c r="J6" s="84">
        <f t="shared" si="5"/>
        <v>1155.0600000000002</v>
      </c>
      <c r="K6" s="85">
        <f t="shared" si="6"/>
        <v>1055.7</v>
      </c>
      <c r="L6" s="133"/>
      <c r="M6" s="121"/>
      <c r="N6" s="94"/>
      <c r="O6" s="133"/>
    </row>
    <row r="7" spans="1:15" ht="76.5" customHeight="1" x14ac:dyDescent="0.2">
      <c r="A7" s="73" t="s">
        <v>552</v>
      </c>
      <c r="B7" s="74" t="s">
        <v>580</v>
      </c>
      <c r="C7" s="75" t="s">
        <v>553</v>
      </c>
      <c r="D7" s="83">
        <v>1837.5</v>
      </c>
      <c r="E7" s="83">
        <f t="shared" si="0"/>
        <v>1653.75</v>
      </c>
      <c r="F7" s="83">
        <f>D7*0.77</f>
        <v>1414.875</v>
      </c>
      <c r="G7" s="83">
        <f>D7*0.75</f>
        <v>1378.125</v>
      </c>
      <c r="H7" s="84">
        <f t="shared" si="3"/>
        <v>1350.5625</v>
      </c>
      <c r="I7" s="84">
        <f t="shared" si="4"/>
        <v>1309.21875</v>
      </c>
      <c r="J7" s="84">
        <f t="shared" si="5"/>
        <v>1281.65625</v>
      </c>
      <c r="K7" s="85">
        <f t="shared" si="6"/>
        <v>1171.40625</v>
      </c>
      <c r="L7" s="134"/>
      <c r="M7" s="122"/>
      <c r="N7" s="94"/>
      <c r="O7" s="134"/>
    </row>
    <row r="8" spans="1:15" ht="76.5" customHeight="1" thickBot="1" x14ac:dyDescent="0.25">
      <c r="A8" s="73" t="s">
        <v>554</v>
      </c>
      <c r="B8" s="74" t="s">
        <v>580</v>
      </c>
      <c r="C8" s="75" t="s">
        <v>555</v>
      </c>
      <c r="D8" s="83">
        <v>2235</v>
      </c>
      <c r="E8" s="83">
        <f t="shared" si="0"/>
        <v>2011.5</v>
      </c>
      <c r="F8" s="83">
        <f t="shared" ref="F8:F18" si="7">D8*0.77</f>
        <v>1720.95</v>
      </c>
      <c r="G8" s="83">
        <f>D8*0.75</f>
        <v>1676.25</v>
      </c>
      <c r="H8" s="84">
        <f t="shared" si="3"/>
        <v>1642.7249999999999</v>
      </c>
      <c r="I8" s="84">
        <f t="shared" si="4"/>
        <v>1592.4375</v>
      </c>
      <c r="J8" s="84">
        <f t="shared" si="5"/>
        <v>1558.9125000000001</v>
      </c>
      <c r="K8" s="85">
        <f t="shared" si="6"/>
        <v>1424.8125</v>
      </c>
      <c r="L8" s="135"/>
      <c r="M8" s="123"/>
      <c r="N8" s="94"/>
      <c r="O8" s="135"/>
    </row>
    <row r="9" spans="1:15" ht="76.5" customHeight="1" x14ac:dyDescent="0.2">
      <c r="A9" s="73" t="s">
        <v>556</v>
      </c>
      <c r="B9" s="74" t="s">
        <v>580</v>
      </c>
      <c r="C9" s="75" t="s">
        <v>557</v>
      </c>
      <c r="D9" s="83">
        <v>1935</v>
      </c>
      <c r="E9" s="83">
        <f t="shared" si="0"/>
        <v>1741.5</v>
      </c>
      <c r="F9" s="83">
        <f t="shared" si="7"/>
        <v>1489.95</v>
      </c>
      <c r="G9" s="83">
        <f t="shared" ref="G9:G18" si="8">D9*0.75</f>
        <v>1451.25</v>
      </c>
      <c r="H9" s="84">
        <f t="shared" si="3"/>
        <v>1422.2249999999999</v>
      </c>
      <c r="I9" s="84">
        <f t="shared" si="4"/>
        <v>1378.6875</v>
      </c>
      <c r="J9" s="84">
        <f t="shared" si="5"/>
        <v>1349.6625000000001</v>
      </c>
      <c r="K9" s="85">
        <f t="shared" si="6"/>
        <v>1233.5625</v>
      </c>
      <c r="L9" s="140" t="s">
        <v>586</v>
      </c>
      <c r="M9" s="140"/>
      <c r="N9" s="94"/>
      <c r="O9" s="127" t="s">
        <v>584</v>
      </c>
    </row>
    <row r="10" spans="1:15" ht="76.5" customHeight="1" thickBot="1" x14ac:dyDescent="0.25">
      <c r="A10" s="73" t="s">
        <v>556</v>
      </c>
      <c r="B10" s="74" t="s">
        <v>580</v>
      </c>
      <c r="C10" s="75" t="s">
        <v>558</v>
      </c>
      <c r="D10" s="83">
        <v>1935</v>
      </c>
      <c r="E10" s="83">
        <f t="shared" si="0"/>
        <v>1741.5</v>
      </c>
      <c r="F10" s="83">
        <f t="shared" si="7"/>
        <v>1489.95</v>
      </c>
      <c r="G10" s="83">
        <f t="shared" si="8"/>
        <v>1451.25</v>
      </c>
      <c r="H10" s="84">
        <f t="shared" si="3"/>
        <v>1422.2249999999999</v>
      </c>
      <c r="I10" s="84">
        <f t="shared" si="4"/>
        <v>1378.6875</v>
      </c>
      <c r="J10" s="84">
        <f t="shared" si="5"/>
        <v>1349.6625000000001</v>
      </c>
      <c r="K10" s="85">
        <f t="shared" si="6"/>
        <v>1233.5625</v>
      </c>
      <c r="L10" s="141"/>
      <c r="M10" s="141"/>
      <c r="N10" s="94"/>
      <c r="O10" s="128"/>
    </row>
    <row r="11" spans="1:15" ht="76.5" customHeight="1" x14ac:dyDescent="0.2">
      <c r="A11" s="73" t="s">
        <v>559</v>
      </c>
      <c r="B11" s="74" t="s">
        <v>580</v>
      </c>
      <c r="C11" s="75" t="s">
        <v>560</v>
      </c>
      <c r="D11" s="83">
        <v>2040</v>
      </c>
      <c r="E11" s="83">
        <f t="shared" si="0"/>
        <v>1836</v>
      </c>
      <c r="F11" s="83">
        <f t="shared" si="7"/>
        <v>1570.8</v>
      </c>
      <c r="G11" s="83">
        <f t="shared" si="8"/>
        <v>1530</v>
      </c>
      <c r="H11" s="84">
        <f t="shared" si="3"/>
        <v>1499.3999999999999</v>
      </c>
      <c r="I11" s="84">
        <f t="shared" si="4"/>
        <v>1453.5</v>
      </c>
      <c r="J11" s="84">
        <f t="shared" si="5"/>
        <v>1422.9</v>
      </c>
      <c r="K11" s="85">
        <f t="shared" si="6"/>
        <v>1300.5</v>
      </c>
      <c r="L11" s="124"/>
      <c r="M11" s="121"/>
      <c r="N11" s="94"/>
      <c r="O11" s="130"/>
    </row>
    <row r="12" spans="1:15" ht="76.5" customHeight="1" x14ac:dyDescent="0.2">
      <c r="A12" s="73" t="s">
        <v>559</v>
      </c>
      <c r="B12" s="74" t="s">
        <v>580</v>
      </c>
      <c r="C12" s="75" t="s">
        <v>561</v>
      </c>
      <c r="D12" s="83">
        <v>2040</v>
      </c>
      <c r="E12" s="83">
        <f t="shared" si="0"/>
        <v>1836</v>
      </c>
      <c r="F12" s="83">
        <f t="shared" si="7"/>
        <v>1570.8</v>
      </c>
      <c r="G12" s="83">
        <f t="shared" si="8"/>
        <v>1530</v>
      </c>
      <c r="H12" s="84">
        <f t="shared" si="3"/>
        <v>1499.3999999999999</v>
      </c>
      <c r="I12" s="84">
        <f t="shared" si="4"/>
        <v>1453.5</v>
      </c>
      <c r="J12" s="84">
        <f t="shared" si="5"/>
        <v>1422.9</v>
      </c>
      <c r="K12" s="85">
        <f t="shared" si="6"/>
        <v>1300.5</v>
      </c>
      <c r="L12" s="125"/>
      <c r="M12" s="122"/>
      <c r="N12" s="94"/>
      <c r="O12" s="131"/>
    </row>
    <row r="13" spans="1:15" ht="76.5" customHeight="1" thickBot="1" x14ac:dyDescent="0.25">
      <c r="A13" s="73" t="s">
        <v>562</v>
      </c>
      <c r="B13" s="74" t="s">
        <v>580</v>
      </c>
      <c r="C13" s="75" t="s">
        <v>563</v>
      </c>
      <c r="D13" s="83">
        <v>2227.5</v>
      </c>
      <c r="E13" s="83">
        <f t="shared" si="0"/>
        <v>2004.75</v>
      </c>
      <c r="F13" s="83">
        <f t="shared" si="7"/>
        <v>1715.175</v>
      </c>
      <c r="G13" s="83">
        <f t="shared" si="8"/>
        <v>1670.625</v>
      </c>
      <c r="H13" s="84">
        <f t="shared" si="3"/>
        <v>1637.2124999999999</v>
      </c>
      <c r="I13" s="84">
        <f t="shared" si="4"/>
        <v>1587.09375</v>
      </c>
      <c r="J13" s="84">
        <f t="shared" si="5"/>
        <v>1553.6812500000001</v>
      </c>
      <c r="K13" s="85">
        <f t="shared" si="6"/>
        <v>1420.03125</v>
      </c>
      <c r="L13" s="125"/>
      <c r="M13" s="122"/>
      <c r="N13" s="94"/>
      <c r="O13" s="132"/>
    </row>
    <row r="14" spans="1:15" ht="76.5" customHeight="1" thickBot="1" x14ac:dyDescent="0.25">
      <c r="A14" s="73" t="s">
        <v>564</v>
      </c>
      <c r="B14" s="74" t="s">
        <v>580</v>
      </c>
      <c r="C14" s="75" t="s">
        <v>565</v>
      </c>
      <c r="D14" s="83">
        <v>2512.5</v>
      </c>
      <c r="E14" s="83">
        <f t="shared" si="0"/>
        <v>2261.25</v>
      </c>
      <c r="F14" s="83">
        <f t="shared" si="7"/>
        <v>1934.625</v>
      </c>
      <c r="G14" s="83">
        <f t="shared" si="8"/>
        <v>1884.375</v>
      </c>
      <c r="H14" s="84">
        <f t="shared" si="3"/>
        <v>1846.6875</v>
      </c>
      <c r="I14" s="84">
        <f t="shared" si="4"/>
        <v>1790.15625</v>
      </c>
      <c r="J14" s="84">
        <f t="shared" si="5"/>
        <v>1752.46875</v>
      </c>
      <c r="K14" s="85">
        <f t="shared" si="6"/>
        <v>1601.71875</v>
      </c>
      <c r="L14" s="126"/>
      <c r="M14" s="123"/>
      <c r="N14" s="94"/>
      <c r="O14" s="127" t="s">
        <v>585</v>
      </c>
    </row>
    <row r="15" spans="1:15" ht="76.5" customHeight="1" thickBot="1" x14ac:dyDescent="0.25">
      <c r="A15" s="73" t="s">
        <v>564</v>
      </c>
      <c r="B15" s="74" t="s">
        <v>580</v>
      </c>
      <c r="C15" s="75" t="s">
        <v>566</v>
      </c>
      <c r="D15" s="83">
        <v>2512.5</v>
      </c>
      <c r="E15" s="83">
        <f t="shared" si="0"/>
        <v>2261.25</v>
      </c>
      <c r="F15" s="83">
        <f t="shared" si="7"/>
        <v>1934.625</v>
      </c>
      <c r="G15" s="83">
        <f t="shared" si="8"/>
        <v>1884.375</v>
      </c>
      <c r="H15" s="84">
        <f t="shared" si="3"/>
        <v>1846.6875</v>
      </c>
      <c r="I15" s="84">
        <f t="shared" si="4"/>
        <v>1790.15625</v>
      </c>
      <c r="J15" s="84">
        <f t="shared" si="5"/>
        <v>1752.46875</v>
      </c>
      <c r="K15" s="85">
        <f t="shared" si="6"/>
        <v>1601.71875</v>
      </c>
      <c r="L15" s="90"/>
      <c r="M15" s="93"/>
      <c r="N15" s="94"/>
      <c r="O15" s="128"/>
    </row>
    <row r="16" spans="1:15" ht="76.5" customHeight="1" x14ac:dyDescent="0.2">
      <c r="A16" s="73" t="s">
        <v>567</v>
      </c>
      <c r="B16" s="74" t="s">
        <v>580</v>
      </c>
      <c r="C16" s="75" t="s">
        <v>568</v>
      </c>
      <c r="D16" s="83">
        <v>1792.5</v>
      </c>
      <c r="E16" s="83">
        <f t="shared" si="0"/>
        <v>1613.25</v>
      </c>
      <c r="F16" s="83">
        <f t="shared" si="7"/>
        <v>1380.2250000000001</v>
      </c>
      <c r="G16" s="83">
        <f t="shared" si="8"/>
        <v>1344.375</v>
      </c>
      <c r="H16" s="84">
        <f t="shared" si="3"/>
        <v>1317.4875</v>
      </c>
      <c r="I16" s="84">
        <f t="shared" si="4"/>
        <v>1277.15625</v>
      </c>
      <c r="J16" s="84">
        <f t="shared" si="5"/>
        <v>1250.26875</v>
      </c>
      <c r="K16" s="85">
        <f t="shared" si="6"/>
        <v>1142.71875</v>
      </c>
      <c r="L16" s="129"/>
      <c r="M16" s="129"/>
      <c r="N16" s="94"/>
      <c r="O16" s="133"/>
    </row>
    <row r="17" spans="1:15" ht="76.5" customHeight="1" x14ac:dyDescent="0.2">
      <c r="A17" s="73" t="s">
        <v>552</v>
      </c>
      <c r="B17" s="74" t="s">
        <v>580</v>
      </c>
      <c r="C17" s="75" t="s">
        <v>569</v>
      </c>
      <c r="D17" s="83">
        <v>2032.5</v>
      </c>
      <c r="E17" s="83">
        <f t="shared" si="0"/>
        <v>1829.25</v>
      </c>
      <c r="F17" s="83">
        <f t="shared" si="7"/>
        <v>1565.0250000000001</v>
      </c>
      <c r="G17" s="83">
        <f t="shared" si="8"/>
        <v>1524.375</v>
      </c>
      <c r="H17" s="84">
        <f t="shared" si="3"/>
        <v>1493.8875</v>
      </c>
      <c r="I17" s="84">
        <f t="shared" si="4"/>
        <v>1448.15625</v>
      </c>
      <c r="J17" s="84">
        <f t="shared" si="5"/>
        <v>1417.66875</v>
      </c>
      <c r="K17" s="91">
        <f t="shared" si="6"/>
        <v>1295.71875</v>
      </c>
      <c r="L17" s="129"/>
      <c r="M17" s="129"/>
      <c r="N17" s="94"/>
      <c r="O17" s="134"/>
    </row>
    <row r="18" spans="1:15" ht="76.5" customHeight="1" thickBot="1" x14ac:dyDescent="0.25">
      <c r="A18" s="77" t="s">
        <v>559</v>
      </c>
      <c r="B18" s="78" t="s">
        <v>580</v>
      </c>
      <c r="C18" s="79" t="s">
        <v>570</v>
      </c>
      <c r="D18" s="86">
        <v>2287.5</v>
      </c>
      <c r="E18" s="86">
        <f t="shared" si="0"/>
        <v>2058.75</v>
      </c>
      <c r="F18" s="86">
        <f t="shared" si="7"/>
        <v>1761.375</v>
      </c>
      <c r="G18" s="86">
        <f t="shared" si="8"/>
        <v>1715.625</v>
      </c>
      <c r="H18" s="87">
        <f t="shared" si="3"/>
        <v>1681.3125</v>
      </c>
      <c r="I18" s="87">
        <f t="shared" si="4"/>
        <v>1629.84375</v>
      </c>
      <c r="J18" s="89">
        <f t="shared" si="5"/>
        <v>1595.53125</v>
      </c>
      <c r="K18" s="88">
        <f t="shared" si="6"/>
        <v>1458.28125</v>
      </c>
      <c r="L18" s="129"/>
      <c r="M18" s="129"/>
      <c r="N18" s="95"/>
      <c r="O18" s="135"/>
    </row>
    <row r="19" spans="1:15" ht="23.25" customHeight="1" x14ac:dyDescent="0.2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8"/>
      <c r="L19" s="129"/>
      <c r="M19" s="129"/>
      <c r="O19" s="117"/>
    </row>
    <row r="20" spans="1:15" ht="23.25" customHeight="1" x14ac:dyDescent="0.2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29"/>
      <c r="M20" s="129"/>
      <c r="O20" s="118"/>
    </row>
    <row r="21" spans="1:15" ht="23.25" customHeight="1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29"/>
      <c r="M21" s="129"/>
      <c r="O21" s="118"/>
    </row>
    <row r="22" spans="1:15" ht="23.25" customHeight="1" x14ac:dyDescent="0.2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29"/>
      <c r="M22" s="129"/>
      <c r="O22" s="118"/>
    </row>
    <row r="23" spans="1:15" ht="23.25" customHeight="1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29"/>
      <c r="M23" s="129"/>
      <c r="O23" s="118"/>
    </row>
    <row r="24" spans="1:15" ht="23.25" customHeight="1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29"/>
      <c r="M24" s="129"/>
      <c r="O24" s="118"/>
    </row>
    <row r="25" spans="1:15" ht="23.25" customHeight="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29"/>
      <c r="M25" s="129"/>
      <c r="O25" s="118"/>
    </row>
    <row r="26" spans="1:15" ht="23.25" customHeight="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29"/>
      <c r="M26" s="129"/>
      <c r="O26" s="118"/>
    </row>
    <row r="27" spans="1:15" x14ac:dyDescent="0.2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29"/>
      <c r="M27" s="129"/>
      <c r="O27" s="118"/>
    </row>
    <row r="28" spans="1:15" x14ac:dyDescent="0.2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29"/>
      <c r="M28" s="129"/>
      <c r="O28" s="118"/>
    </row>
    <row r="29" spans="1:15" x14ac:dyDescent="0.2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29"/>
      <c r="M29" s="129"/>
      <c r="O29" s="118"/>
    </row>
    <row r="30" spans="1:15" x14ac:dyDescent="0.2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29"/>
      <c r="M30" s="129"/>
      <c r="O30" s="118"/>
    </row>
    <row r="31" spans="1:15" x14ac:dyDescent="0.2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29"/>
      <c r="M31" s="129"/>
      <c r="O31" s="118"/>
    </row>
    <row r="32" spans="1:15" x14ac:dyDescent="0.2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29"/>
      <c r="M32" s="129"/>
      <c r="O32" s="118"/>
    </row>
    <row r="33" spans="1:15" x14ac:dyDescent="0.2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29"/>
      <c r="M33" s="129"/>
      <c r="O33" s="118"/>
    </row>
    <row r="34" spans="1:15" x14ac:dyDescent="0.2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29"/>
      <c r="M34" s="129"/>
      <c r="O34" s="118"/>
    </row>
    <row r="35" spans="1:15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29"/>
      <c r="M35" s="129"/>
      <c r="O35" s="118"/>
    </row>
    <row r="36" spans="1:15" x14ac:dyDescent="0.2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29"/>
      <c r="M36" s="129"/>
      <c r="O36" s="118"/>
    </row>
    <row r="37" spans="1:15" x14ac:dyDescent="0.2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29"/>
      <c r="M37" s="129"/>
      <c r="O37" s="118"/>
    </row>
    <row r="38" spans="1:15" x14ac:dyDescent="0.2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29"/>
      <c r="M38" s="129"/>
      <c r="O38" s="118"/>
    </row>
    <row r="39" spans="1:15" x14ac:dyDescent="0.2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29"/>
      <c r="M39" s="129"/>
      <c r="O39" s="118"/>
    </row>
    <row r="40" spans="1:15" x14ac:dyDescent="0.2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29"/>
      <c r="M40" s="129"/>
      <c r="O40" s="118"/>
    </row>
    <row r="41" spans="1:15" x14ac:dyDescent="0.2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29"/>
      <c r="M41" s="129"/>
      <c r="O41" s="118"/>
    </row>
    <row r="42" spans="1:15" x14ac:dyDescent="0.2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29"/>
      <c r="M42" s="129"/>
      <c r="O42" s="118"/>
    </row>
    <row r="43" spans="1:15" x14ac:dyDescent="0.2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29"/>
      <c r="M43" s="129"/>
      <c r="O43" s="118"/>
    </row>
    <row r="44" spans="1:15" x14ac:dyDescent="0.2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29"/>
      <c r="M44" s="129"/>
      <c r="O44" s="118"/>
    </row>
    <row r="45" spans="1:15" x14ac:dyDescent="0.2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29"/>
      <c r="M45" s="129"/>
      <c r="O45" s="118"/>
    </row>
    <row r="46" spans="1:15" x14ac:dyDescent="0.2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29"/>
      <c r="M46" s="129"/>
      <c r="O46" s="118"/>
    </row>
    <row r="47" spans="1:15" x14ac:dyDescent="0.2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29"/>
      <c r="M47" s="129"/>
      <c r="O47" s="118"/>
    </row>
    <row r="48" spans="1:15" x14ac:dyDescent="0.2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29"/>
      <c r="M48" s="129"/>
      <c r="O48" s="118"/>
    </row>
    <row r="49" spans="1:15" x14ac:dyDescent="0.2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29"/>
      <c r="M49" s="129"/>
      <c r="O49" s="118"/>
    </row>
    <row r="50" spans="1:15" x14ac:dyDescent="0.2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29"/>
      <c r="M50" s="129"/>
      <c r="O50" s="118"/>
    </row>
    <row r="51" spans="1:15" x14ac:dyDescent="0.2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29"/>
      <c r="M51" s="129"/>
      <c r="O51" s="118"/>
    </row>
    <row r="52" spans="1:15" x14ac:dyDescent="0.2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29"/>
      <c r="M52" s="129"/>
      <c r="O52" s="118"/>
    </row>
    <row r="53" spans="1:15" x14ac:dyDescent="0.2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29"/>
      <c r="M53" s="129"/>
      <c r="O53" s="118"/>
    </row>
    <row r="54" spans="1:15" x14ac:dyDescent="0.2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29"/>
      <c r="M54" s="129"/>
      <c r="O54" s="118"/>
    </row>
    <row r="55" spans="1:15" x14ac:dyDescent="0.2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29"/>
      <c r="M55" s="129"/>
      <c r="O55" s="118"/>
    </row>
    <row r="56" spans="1:15" x14ac:dyDescent="0.2">
      <c r="A56" s="118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29"/>
      <c r="M56" s="129"/>
      <c r="O56" s="118"/>
    </row>
    <row r="57" spans="1:15" x14ac:dyDescent="0.2">
      <c r="A57" s="118"/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29"/>
      <c r="M57" s="129"/>
      <c r="O57" s="118"/>
    </row>
    <row r="58" spans="1:15" x14ac:dyDescent="0.2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29"/>
      <c r="M58" s="129"/>
      <c r="O58" s="118"/>
    </row>
    <row r="59" spans="1:15" x14ac:dyDescent="0.2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29"/>
      <c r="M59" s="129"/>
      <c r="O59" s="118"/>
    </row>
    <row r="60" spans="1:15" x14ac:dyDescent="0.2">
      <c r="A60" s="118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29"/>
      <c r="M60" s="129"/>
      <c r="O60" s="118"/>
    </row>
    <row r="61" spans="1:15" x14ac:dyDescent="0.2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29"/>
      <c r="M61" s="129"/>
      <c r="O61" s="118"/>
    </row>
    <row r="62" spans="1:15" x14ac:dyDescent="0.2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29"/>
      <c r="M62" s="129"/>
      <c r="O62" s="118"/>
    </row>
    <row r="63" spans="1:15" x14ac:dyDescent="0.2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29"/>
      <c r="M63" s="129"/>
      <c r="O63" s="118"/>
    </row>
    <row r="64" spans="1:15" x14ac:dyDescent="0.2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29"/>
      <c r="M64" s="129"/>
      <c r="O64" s="118"/>
    </row>
    <row r="65" spans="1:15" x14ac:dyDescent="0.2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29"/>
      <c r="M65" s="129"/>
      <c r="O65" s="118"/>
    </row>
    <row r="66" spans="1:15" x14ac:dyDescent="0.2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29"/>
      <c r="M66" s="129"/>
      <c r="O66" s="118"/>
    </row>
    <row r="67" spans="1:15" x14ac:dyDescent="0.2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29"/>
      <c r="M67" s="129"/>
      <c r="O67" s="118"/>
    </row>
    <row r="68" spans="1:15" x14ac:dyDescent="0.2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29"/>
      <c r="M68" s="129"/>
      <c r="O68" s="118"/>
    </row>
    <row r="69" spans="1:15" x14ac:dyDescent="0.2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29"/>
      <c r="M69" s="129"/>
      <c r="O69" s="118"/>
    </row>
    <row r="70" spans="1:15" x14ac:dyDescent="0.2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29"/>
      <c r="M70" s="129"/>
      <c r="O70" s="118"/>
    </row>
    <row r="71" spans="1:15" x14ac:dyDescent="0.2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29"/>
      <c r="M71" s="129"/>
      <c r="O71" s="118"/>
    </row>
    <row r="72" spans="1:15" x14ac:dyDescent="0.2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29"/>
      <c r="M72" s="129"/>
      <c r="O72" s="118"/>
    </row>
    <row r="73" spans="1:15" x14ac:dyDescent="0.2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29"/>
      <c r="M73" s="129"/>
      <c r="O73" s="118"/>
    </row>
    <row r="74" spans="1:15" x14ac:dyDescent="0.2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29"/>
      <c r="M74" s="129"/>
      <c r="O74" s="118"/>
    </row>
    <row r="75" spans="1:15" x14ac:dyDescent="0.2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29"/>
      <c r="M75" s="129"/>
      <c r="O75" s="118"/>
    </row>
    <row r="76" spans="1:15" x14ac:dyDescent="0.2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29"/>
      <c r="M76" s="129"/>
      <c r="O76" s="118"/>
    </row>
    <row r="77" spans="1:15" x14ac:dyDescent="0.2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29"/>
      <c r="M77" s="129"/>
      <c r="O77" s="118"/>
    </row>
    <row r="78" spans="1:15" x14ac:dyDescent="0.2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29"/>
      <c r="M78" s="129"/>
      <c r="O78" s="118"/>
    </row>
    <row r="79" spans="1:15" x14ac:dyDescent="0.2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29"/>
      <c r="M79" s="129"/>
      <c r="O79" s="118"/>
    </row>
    <row r="80" spans="1:15" x14ac:dyDescent="0.2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29"/>
      <c r="M80" s="129"/>
      <c r="O80" s="118"/>
    </row>
    <row r="81" spans="1:15" x14ac:dyDescent="0.2">
      <c r="A81" s="118"/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29"/>
      <c r="M81" s="129"/>
      <c r="O81" s="118"/>
    </row>
    <row r="82" spans="1:15" x14ac:dyDescent="0.2">
      <c r="A82" s="118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29"/>
      <c r="M82" s="129"/>
      <c r="O82" s="118"/>
    </row>
    <row r="83" spans="1:15" x14ac:dyDescent="0.2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29"/>
      <c r="M83" s="129"/>
      <c r="O83" s="118"/>
    </row>
    <row r="84" spans="1:15" x14ac:dyDescent="0.2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29"/>
      <c r="M84" s="129"/>
      <c r="O84" s="118"/>
    </row>
    <row r="85" spans="1:15" x14ac:dyDescent="0.2">
      <c r="A85" s="118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29"/>
      <c r="M85" s="129"/>
      <c r="O85" s="118"/>
    </row>
    <row r="86" spans="1:15" x14ac:dyDescent="0.2">
      <c r="A86" s="118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29"/>
      <c r="M86" s="129"/>
      <c r="O86" s="118"/>
    </row>
    <row r="87" spans="1:15" x14ac:dyDescent="0.2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29"/>
      <c r="M87" s="129"/>
      <c r="O87" s="118"/>
    </row>
    <row r="88" spans="1:15" x14ac:dyDescent="0.2">
      <c r="A88" s="118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29"/>
      <c r="M88" s="129"/>
      <c r="O88" s="118"/>
    </row>
    <row r="89" spans="1:15" x14ac:dyDescent="0.2">
      <c r="A89" s="118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29"/>
      <c r="M89" s="129"/>
      <c r="O89" s="118"/>
    </row>
    <row r="90" spans="1:15" x14ac:dyDescent="0.2">
      <c r="A90" s="118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29"/>
      <c r="M90" s="129"/>
      <c r="O90" s="118"/>
    </row>
    <row r="91" spans="1:15" x14ac:dyDescent="0.2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29"/>
      <c r="M91" s="129"/>
      <c r="O91" s="118"/>
    </row>
    <row r="92" spans="1:15" x14ac:dyDescent="0.2">
      <c r="A92" s="118"/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29"/>
      <c r="M92" s="129"/>
      <c r="O92" s="118"/>
    </row>
    <row r="93" spans="1:15" x14ac:dyDescent="0.2">
      <c r="A93" s="118"/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29"/>
      <c r="M93" s="129"/>
      <c r="O93" s="118"/>
    </row>
    <row r="94" spans="1:15" x14ac:dyDescent="0.2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29"/>
      <c r="M94" s="129"/>
      <c r="O94" s="118"/>
    </row>
    <row r="95" spans="1:15" x14ac:dyDescent="0.2">
      <c r="A95" s="118"/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29"/>
      <c r="M95" s="129"/>
      <c r="O95" s="118"/>
    </row>
    <row r="96" spans="1:15" x14ac:dyDescent="0.2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29"/>
      <c r="M96" s="129"/>
      <c r="O96" s="118"/>
    </row>
    <row r="97" spans="1:15" x14ac:dyDescent="0.2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29"/>
      <c r="M97" s="129"/>
      <c r="O97" s="118"/>
    </row>
    <row r="98" spans="1:15" x14ac:dyDescent="0.2">
      <c r="A98" s="118"/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29"/>
      <c r="M98" s="129"/>
      <c r="O98" s="118"/>
    </row>
    <row r="99" spans="1:15" x14ac:dyDescent="0.2">
      <c r="A99" s="118"/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29"/>
      <c r="M99" s="129"/>
      <c r="O99" s="118"/>
    </row>
    <row r="100" spans="1:15" x14ac:dyDescent="0.2">
      <c r="A100" s="118"/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29"/>
      <c r="M100" s="129"/>
      <c r="O100" s="118"/>
    </row>
    <row r="101" spans="1:15" x14ac:dyDescent="0.2">
      <c r="A101" s="118"/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29"/>
      <c r="M101" s="129"/>
      <c r="O101" s="118"/>
    </row>
    <row r="102" spans="1:15" x14ac:dyDescent="0.2">
      <c r="A102" s="118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29"/>
      <c r="M102" s="129"/>
      <c r="O102" s="118"/>
    </row>
    <row r="103" spans="1:15" x14ac:dyDescent="0.2">
      <c r="A103" s="118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29"/>
      <c r="M103" s="129"/>
      <c r="O103" s="118"/>
    </row>
    <row r="104" spans="1:15" x14ac:dyDescent="0.2">
      <c r="A104" s="118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29"/>
      <c r="M104" s="129"/>
      <c r="O104" s="118"/>
    </row>
    <row r="105" spans="1:15" x14ac:dyDescent="0.2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29"/>
      <c r="M105" s="129"/>
      <c r="O105" s="118"/>
    </row>
    <row r="106" spans="1:15" x14ac:dyDescent="0.2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29"/>
      <c r="M106" s="129"/>
      <c r="O106" s="118"/>
    </row>
    <row r="107" spans="1:15" x14ac:dyDescent="0.2">
      <c r="A107" s="118"/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29"/>
      <c r="M107" s="129"/>
      <c r="O107" s="118"/>
    </row>
    <row r="108" spans="1:15" x14ac:dyDescent="0.2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29"/>
      <c r="M108" s="129"/>
      <c r="O108" s="118"/>
    </row>
    <row r="109" spans="1:15" x14ac:dyDescent="0.2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29"/>
      <c r="M109" s="129"/>
      <c r="O109" s="118"/>
    </row>
    <row r="110" spans="1:15" x14ac:dyDescent="0.2">
      <c r="A110" s="118"/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29"/>
      <c r="M110" s="129"/>
      <c r="O110" s="118"/>
    </row>
    <row r="111" spans="1:15" x14ac:dyDescent="0.2">
      <c r="A111" s="118"/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29"/>
      <c r="M111" s="129"/>
      <c r="O111" s="118"/>
    </row>
    <row r="112" spans="1:15" x14ac:dyDescent="0.2">
      <c r="A112" s="118"/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29"/>
      <c r="M112" s="129"/>
      <c r="O112" s="118"/>
    </row>
    <row r="113" spans="1:15" x14ac:dyDescent="0.2">
      <c r="A113" s="118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29"/>
      <c r="M113" s="129"/>
      <c r="O113" s="118"/>
    </row>
    <row r="114" spans="1:15" x14ac:dyDescent="0.2">
      <c r="A114" s="118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29"/>
      <c r="M114" s="129"/>
      <c r="O114" s="118"/>
    </row>
    <row r="115" spans="1:15" x14ac:dyDescent="0.2">
      <c r="A115" s="118"/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29"/>
      <c r="M115" s="129"/>
      <c r="O115" s="118"/>
    </row>
    <row r="116" spans="1:15" x14ac:dyDescent="0.2">
      <c r="A116" s="118"/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29"/>
      <c r="M116" s="129"/>
      <c r="O116" s="118"/>
    </row>
    <row r="117" spans="1:15" x14ac:dyDescent="0.2">
      <c r="A117" s="118"/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29"/>
      <c r="M117" s="129"/>
      <c r="O117" s="118"/>
    </row>
    <row r="118" spans="1:15" x14ac:dyDescent="0.2">
      <c r="A118" s="118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29"/>
      <c r="M118" s="129"/>
      <c r="O118" s="118"/>
    </row>
    <row r="119" spans="1:15" x14ac:dyDescent="0.2">
      <c r="A119" s="118"/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29"/>
      <c r="M119" s="129"/>
      <c r="O119" s="118"/>
    </row>
    <row r="120" spans="1:15" x14ac:dyDescent="0.2">
      <c r="A120" s="118"/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29"/>
      <c r="M120" s="129"/>
      <c r="O120" s="118"/>
    </row>
    <row r="121" spans="1:15" x14ac:dyDescent="0.2">
      <c r="A121" s="118"/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29"/>
      <c r="M121" s="129"/>
      <c r="O121" s="118"/>
    </row>
    <row r="122" spans="1:15" x14ac:dyDescent="0.2">
      <c r="A122" s="118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29"/>
      <c r="M122" s="129"/>
      <c r="O122" s="118"/>
    </row>
    <row r="123" spans="1:15" x14ac:dyDescent="0.2">
      <c r="A123" s="118"/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29"/>
      <c r="M123" s="129"/>
      <c r="O123" s="118"/>
    </row>
    <row r="124" spans="1:15" x14ac:dyDescent="0.2">
      <c r="A124" s="118"/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29"/>
      <c r="M124" s="129"/>
      <c r="O124" s="118"/>
    </row>
    <row r="125" spans="1:15" x14ac:dyDescent="0.2">
      <c r="A125" s="118"/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29"/>
      <c r="M125" s="129"/>
      <c r="O125" s="118"/>
    </row>
    <row r="126" spans="1:15" x14ac:dyDescent="0.2">
      <c r="A126" s="118"/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29"/>
      <c r="M126" s="129"/>
      <c r="O126" s="118"/>
    </row>
    <row r="127" spans="1:15" x14ac:dyDescent="0.2">
      <c r="A127" s="118"/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29"/>
      <c r="M127" s="129"/>
      <c r="O127" s="118"/>
    </row>
    <row r="128" spans="1:15" x14ac:dyDescent="0.2">
      <c r="A128" s="118"/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29"/>
      <c r="M128" s="129"/>
      <c r="O128" s="118"/>
    </row>
    <row r="129" spans="1:15" x14ac:dyDescent="0.2">
      <c r="A129" s="118"/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29"/>
      <c r="M129" s="129"/>
      <c r="O129" s="118"/>
    </row>
    <row r="130" spans="1:15" x14ac:dyDescent="0.2">
      <c r="A130" s="118"/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29"/>
      <c r="M130" s="129"/>
      <c r="O130" s="118"/>
    </row>
    <row r="131" spans="1:15" x14ac:dyDescent="0.2">
      <c r="A131" s="118"/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29"/>
      <c r="M131" s="129"/>
      <c r="O131" s="118"/>
    </row>
    <row r="132" spans="1:15" x14ac:dyDescent="0.2">
      <c r="A132" s="118"/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29"/>
      <c r="M132" s="129"/>
      <c r="O132" s="118"/>
    </row>
    <row r="133" spans="1:15" x14ac:dyDescent="0.2">
      <c r="A133" s="118"/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29"/>
      <c r="M133" s="129"/>
      <c r="O133" s="118"/>
    </row>
    <row r="134" spans="1:15" x14ac:dyDescent="0.2">
      <c r="A134" s="118"/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29"/>
      <c r="M134" s="129"/>
      <c r="O134" s="118"/>
    </row>
    <row r="135" spans="1:15" x14ac:dyDescent="0.2">
      <c r="A135" s="118"/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29"/>
      <c r="M135" s="129"/>
      <c r="O135" s="118"/>
    </row>
    <row r="136" spans="1:15" x14ac:dyDescent="0.2">
      <c r="A136" s="118"/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29"/>
      <c r="M136" s="129"/>
      <c r="O136" s="118"/>
    </row>
    <row r="137" spans="1:15" x14ac:dyDescent="0.2">
      <c r="A137" s="118"/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29"/>
      <c r="M137" s="129"/>
      <c r="O137" s="118"/>
    </row>
    <row r="138" spans="1:15" x14ac:dyDescent="0.2">
      <c r="A138" s="118"/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29"/>
      <c r="M138" s="129"/>
      <c r="O138" s="118"/>
    </row>
    <row r="139" spans="1:15" x14ac:dyDescent="0.2">
      <c r="A139" s="118"/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29"/>
      <c r="M139" s="129"/>
      <c r="O139" s="118"/>
    </row>
    <row r="140" spans="1:15" x14ac:dyDescent="0.2">
      <c r="A140" s="118"/>
      <c r="B140" s="118"/>
      <c r="C140" s="118"/>
      <c r="D140" s="118"/>
      <c r="E140" s="118"/>
      <c r="F140" s="118"/>
      <c r="G140" s="118"/>
      <c r="H140" s="118"/>
      <c r="I140" s="118"/>
      <c r="J140" s="118"/>
      <c r="K140" s="118"/>
      <c r="L140" s="129"/>
      <c r="M140" s="129"/>
      <c r="O140" s="118"/>
    </row>
    <row r="141" spans="1:15" x14ac:dyDescent="0.2">
      <c r="A141" s="118"/>
      <c r="B141" s="118"/>
      <c r="C141" s="118"/>
      <c r="D141" s="118"/>
      <c r="E141" s="118"/>
      <c r="F141" s="118"/>
      <c r="G141" s="118"/>
      <c r="H141" s="118"/>
      <c r="I141" s="118"/>
      <c r="J141" s="118"/>
      <c r="K141" s="118"/>
      <c r="L141" s="129"/>
      <c r="M141" s="129"/>
      <c r="O141" s="118"/>
    </row>
    <row r="142" spans="1:15" x14ac:dyDescent="0.2">
      <c r="A142" s="118"/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29"/>
      <c r="M142" s="129"/>
      <c r="O142" s="118"/>
    </row>
    <row r="143" spans="1:15" x14ac:dyDescent="0.2">
      <c r="A143" s="118"/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29"/>
      <c r="M143" s="129"/>
      <c r="O143" s="118"/>
    </row>
    <row r="144" spans="1:15" x14ac:dyDescent="0.2">
      <c r="A144" s="118"/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29"/>
      <c r="M144" s="129"/>
      <c r="O144" s="118"/>
    </row>
    <row r="145" spans="1:15" x14ac:dyDescent="0.2">
      <c r="A145" s="118"/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29"/>
      <c r="M145" s="129"/>
      <c r="O145" s="118"/>
    </row>
    <row r="146" spans="1:15" x14ac:dyDescent="0.2">
      <c r="A146" s="118"/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29"/>
      <c r="M146" s="129"/>
      <c r="O146" s="118"/>
    </row>
    <row r="147" spans="1:15" x14ac:dyDescent="0.2">
      <c r="A147" s="118"/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29"/>
      <c r="M147" s="129"/>
      <c r="O147" s="118"/>
    </row>
    <row r="148" spans="1:15" x14ac:dyDescent="0.2">
      <c r="A148" s="118"/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29"/>
      <c r="M148" s="129"/>
      <c r="O148" s="118"/>
    </row>
    <row r="149" spans="1:15" x14ac:dyDescent="0.2">
      <c r="A149" s="118"/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29"/>
      <c r="M149" s="129"/>
      <c r="O149" s="118"/>
    </row>
    <row r="150" spans="1:15" x14ac:dyDescent="0.2">
      <c r="A150" s="118"/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29"/>
      <c r="M150" s="129"/>
      <c r="O150" s="118"/>
    </row>
    <row r="151" spans="1:15" x14ac:dyDescent="0.2">
      <c r="A151" s="118"/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29"/>
      <c r="M151" s="129"/>
      <c r="O151" s="118"/>
    </row>
    <row r="152" spans="1:15" x14ac:dyDescent="0.2">
      <c r="A152" s="118"/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29"/>
      <c r="M152" s="129"/>
      <c r="O152" s="118"/>
    </row>
    <row r="153" spans="1:15" x14ac:dyDescent="0.2">
      <c r="A153" s="118"/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29"/>
      <c r="M153" s="129"/>
      <c r="O153" s="118"/>
    </row>
    <row r="154" spans="1:15" x14ac:dyDescent="0.2">
      <c r="A154" s="118"/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29"/>
      <c r="M154" s="129"/>
      <c r="O154" s="118"/>
    </row>
    <row r="155" spans="1:15" x14ac:dyDescent="0.2">
      <c r="A155" s="118"/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  <c r="L155" s="129"/>
      <c r="M155" s="129"/>
      <c r="O155" s="118"/>
    </row>
    <row r="156" spans="1:15" x14ac:dyDescent="0.2">
      <c r="A156" s="118"/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29"/>
      <c r="M156" s="129"/>
      <c r="O156" s="118"/>
    </row>
    <row r="157" spans="1:15" x14ac:dyDescent="0.2">
      <c r="A157" s="118"/>
      <c r="B157" s="118"/>
      <c r="C157" s="118"/>
      <c r="D157" s="118"/>
      <c r="E157" s="118"/>
      <c r="F157" s="118"/>
      <c r="G157" s="118"/>
      <c r="H157" s="118"/>
      <c r="I157" s="118"/>
      <c r="J157" s="118"/>
      <c r="K157" s="118"/>
      <c r="L157" s="129"/>
      <c r="M157" s="129"/>
      <c r="O157" s="118"/>
    </row>
    <row r="158" spans="1:15" x14ac:dyDescent="0.2">
      <c r="A158" s="118"/>
      <c r="B158" s="118"/>
      <c r="C158" s="118"/>
      <c r="D158" s="118"/>
      <c r="E158" s="118"/>
      <c r="F158" s="118"/>
      <c r="G158" s="118"/>
      <c r="H158" s="118"/>
      <c r="I158" s="118"/>
      <c r="J158" s="118"/>
      <c r="K158" s="118"/>
      <c r="L158" s="129"/>
      <c r="M158" s="129"/>
      <c r="O158" s="118"/>
    </row>
    <row r="159" spans="1:15" x14ac:dyDescent="0.2">
      <c r="A159" s="118"/>
      <c r="B159" s="118"/>
      <c r="C159" s="118"/>
      <c r="D159" s="118"/>
      <c r="E159" s="118"/>
      <c r="F159" s="118"/>
      <c r="G159" s="118"/>
      <c r="H159" s="118"/>
      <c r="I159" s="118"/>
      <c r="J159" s="118"/>
      <c r="K159" s="118"/>
      <c r="L159" s="129"/>
      <c r="M159" s="129"/>
      <c r="O159" s="118"/>
    </row>
    <row r="160" spans="1:15" x14ac:dyDescent="0.2">
      <c r="A160" s="118"/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29"/>
      <c r="M160" s="129"/>
      <c r="O160" s="118"/>
    </row>
    <row r="161" spans="1:15" x14ac:dyDescent="0.2">
      <c r="A161" s="118"/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29"/>
      <c r="M161" s="129"/>
      <c r="O161" s="118"/>
    </row>
    <row r="162" spans="1:15" x14ac:dyDescent="0.2">
      <c r="A162" s="118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29"/>
      <c r="M162" s="129"/>
    </row>
    <row r="163" spans="1:15" x14ac:dyDescent="0.2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29"/>
      <c r="M163" s="129"/>
    </row>
    <row r="164" spans="1:15" x14ac:dyDescent="0.2">
      <c r="A164" s="118"/>
      <c r="B164" s="118"/>
      <c r="C164" s="118"/>
      <c r="D164" s="118"/>
      <c r="E164" s="118"/>
      <c r="F164" s="118"/>
      <c r="G164" s="118"/>
      <c r="H164" s="118"/>
      <c r="I164" s="118"/>
      <c r="J164" s="118"/>
      <c r="K164" s="118"/>
      <c r="L164" s="129"/>
      <c r="M164" s="129"/>
    </row>
    <row r="165" spans="1:15" x14ac:dyDescent="0.2">
      <c r="A165" s="118"/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29"/>
      <c r="M165" s="129"/>
    </row>
    <row r="166" spans="1:15" x14ac:dyDescent="0.2">
      <c r="L166" s="129"/>
      <c r="M166" s="129"/>
    </row>
    <row r="167" spans="1:15" x14ac:dyDescent="0.2">
      <c r="L167" s="129"/>
      <c r="M167" s="129"/>
    </row>
  </sheetData>
  <mergeCells count="31">
    <mergeCell ref="C2:C3"/>
    <mergeCell ref="D2:D3"/>
    <mergeCell ref="E2:E3"/>
    <mergeCell ref="D1:K1"/>
    <mergeCell ref="O2:O3"/>
    <mergeCell ref="L4:L5"/>
    <mergeCell ref="O4:O5"/>
    <mergeCell ref="L6:L8"/>
    <mergeCell ref="O6:O8"/>
    <mergeCell ref="F2:F3"/>
    <mergeCell ref="G2:G3"/>
    <mergeCell ref="H2:H3"/>
    <mergeCell ref="I2:I3"/>
    <mergeCell ref="J2:J3"/>
    <mergeCell ref="K2:K3"/>
    <mergeCell ref="A19:K165"/>
    <mergeCell ref="N2:N3"/>
    <mergeCell ref="M11:M14"/>
    <mergeCell ref="L11:L14"/>
    <mergeCell ref="O9:O10"/>
    <mergeCell ref="O14:O15"/>
    <mergeCell ref="L16:M167"/>
    <mergeCell ref="O19:O161"/>
    <mergeCell ref="O11:O13"/>
    <mergeCell ref="O16:O18"/>
    <mergeCell ref="L2:M3"/>
    <mergeCell ref="M6:M8"/>
    <mergeCell ref="M4:M5"/>
    <mergeCell ref="L9:M10"/>
    <mergeCell ref="B2:B3"/>
    <mergeCell ref="A2:A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6"/>
  <sheetViews>
    <sheetView topLeftCell="A37" zoomScaleNormal="100" workbookViewId="0">
      <selection activeCell="A2" sqref="A2:I3"/>
    </sheetView>
  </sheetViews>
  <sheetFormatPr defaultRowHeight="12.75" x14ac:dyDescent="0.2"/>
  <cols>
    <col min="1" max="1" width="27.85546875" customWidth="1"/>
    <col min="2" max="2" width="36.5703125" customWidth="1"/>
    <col min="3" max="3" width="19.7109375" customWidth="1"/>
    <col min="4" max="4" width="11" customWidth="1"/>
    <col min="5" max="5" width="9.28515625" customWidth="1"/>
    <col min="6" max="6" width="10.5703125" customWidth="1"/>
    <col min="7" max="9" width="10.85546875" bestFit="1" customWidth="1"/>
  </cols>
  <sheetData>
    <row r="1" spans="1:42" ht="194.25" customHeight="1" thickBot="1" x14ac:dyDescent="0.25">
      <c r="A1" s="67"/>
      <c r="B1" s="68"/>
      <c r="C1" s="68"/>
      <c r="D1" s="68"/>
      <c r="E1" s="68"/>
      <c r="F1" s="68"/>
      <c r="G1" s="6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42" ht="12.75" customHeight="1" x14ac:dyDescent="0.2">
      <c r="A2" s="147" t="s">
        <v>546</v>
      </c>
      <c r="B2" s="161" t="s">
        <v>615</v>
      </c>
      <c r="C2" s="147" t="s">
        <v>579</v>
      </c>
      <c r="D2" s="161" t="s">
        <v>54</v>
      </c>
      <c r="E2" s="149" t="s">
        <v>602</v>
      </c>
      <c r="F2" s="154" t="s">
        <v>571</v>
      </c>
      <c r="G2" s="154" t="s">
        <v>572</v>
      </c>
      <c r="H2" s="154" t="s">
        <v>573</v>
      </c>
      <c r="I2" s="154" t="s">
        <v>616</v>
      </c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</row>
    <row r="3" spans="1:42" ht="24" customHeight="1" thickBot="1" x14ac:dyDescent="0.25">
      <c r="A3" s="148"/>
      <c r="B3" s="162"/>
      <c r="C3" s="148"/>
      <c r="D3" s="162"/>
      <c r="E3" s="150"/>
      <c r="F3" s="155"/>
      <c r="G3" s="155"/>
      <c r="H3" s="155"/>
      <c r="I3" s="155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</row>
    <row r="4" spans="1:42" ht="46.5" customHeight="1" thickBot="1" x14ac:dyDescent="0.25">
      <c r="A4" s="156" t="s">
        <v>601</v>
      </c>
      <c r="B4" s="157"/>
      <c r="C4" s="157"/>
      <c r="D4" s="157"/>
      <c r="E4" s="157"/>
      <c r="F4" s="157"/>
      <c r="G4" s="157"/>
      <c r="H4" s="157"/>
      <c r="I4" s="158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</row>
    <row r="5" spans="1:42" ht="108.75" customHeight="1" x14ac:dyDescent="0.2">
      <c r="A5" s="195" t="s">
        <v>590</v>
      </c>
      <c r="B5" s="174"/>
      <c r="C5" s="163" t="s">
        <v>608</v>
      </c>
      <c r="D5" s="163" t="s">
        <v>607</v>
      </c>
      <c r="E5" s="163" t="s">
        <v>606</v>
      </c>
      <c r="F5" s="180">
        <v>180</v>
      </c>
      <c r="G5" s="181">
        <f>F5*0.95</f>
        <v>171</v>
      </c>
      <c r="H5" s="181">
        <f>F5*0.75</f>
        <v>135</v>
      </c>
      <c r="I5" s="180">
        <v>180</v>
      </c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</row>
    <row r="6" spans="1:42" ht="108.75" customHeight="1" x14ac:dyDescent="0.2">
      <c r="A6" s="196" t="s">
        <v>591</v>
      </c>
      <c r="B6" s="175"/>
      <c r="C6" s="164" t="s">
        <v>608</v>
      </c>
      <c r="D6" s="164" t="s">
        <v>607</v>
      </c>
      <c r="E6" s="164" t="s">
        <v>606</v>
      </c>
      <c r="F6" s="182">
        <v>229.5</v>
      </c>
      <c r="G6" s="183">
        <f t="shared" ref="G6:G61" si="0">F6*0.95</f>
        <v>218.02499999999998</v>
      </c>
      <c r="H6" s="183">
        <f t="shared" ref="H6:H61" si="1">F6*0.75</f>
        <v>172.125</v>
      </c>
      <c r="I6" s="182">
        <v>229.5</v>
      </c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</row>
    <row r="7" spans="1:42" ht="108.75" customHeight="1" x14ac:dyDescent="0.2">
      <c r="A7" s="196" t="s">
        <v>592</v>
      </c>
      <c r="B7" s="175"/>
      <c r="C7" s="164" t="s">
        <v>608</v>
      </c>
      <c r="D7" s="164" t="s">
        <v>607</v>
      </c>
      <c r="E7" s="164" t="s">
        <v>606</v>
      </c>
      <c r="F7" s="182">
        <v>591</v>
      </c>
      <c r="G7" s="183">
        <f t="shared" si="0"/>
        <v>561.44999999999993</v>
      </c>
      <c r="H7" s="183">
        <f t="shared" si="1"/>
        <v>443.25</v>
      </c>
      <c r="I7" s="182">
        <v>591</v>
      </c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</row>
    <row r="8" spans="1:42" ht="108.75" customHeight="1" x14ac:dyDescent="0.2">
      <c r="A8" s="196" t="s">
        <v>593</v>
      </c>
      <c r="B8" s="175"/>
      <c r="C8" s="164" t="s">
        <v>608</v>
      </c>
      <c r="D8" s="164" t="s">
        <v>607</v>
      </c>
      <c r="E8" s="164" t="s">
        <v>606</v>
      </c>
      <c r="F8" s="182">
        <v>712.5</v>
      </c>
      <c r="G8" s="183">
        <f t="shared" si="0"/>
        <v>676.875</v>
      </c>
      <c r="H8" s="183">
        <f t="shared" si="1"/>
        <v>534.375</v>
      </c>
      <c r="I8" s="182">
        <v>712.5</v>
      </c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</row>
    <row r="9" spans="1:42" ht="108.75" customHeight="1" x14ac:dyDescent="0.2">
      <c r="A9" s="196" t="s">
        <v>594</v>
      </c>
      <c r="B9" s="175"/>
      <c r="C9" s="164" t="s">
        <v>608</v>
      </c>
      <c r="D9" s="164" t="s">
        <v>607</v>
      </c>
      <c r="E9" s="164" t="s">
        <v>606</v>
      </c>
      <c r="F9" s="182">
        <v>792</v>
      </c>
      <c r="G9" s="183">
        <f t="shared" si="0"/>
        <v>752.4</v>
      </c>
      <c r="H9" s="183">
        <f t="shared" si="1"/>
        <v>594</v>
      </c>
      <c r="I9" s="182">
        <v>792</v>
      </c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</row>
    <row r="10" spans="1:42" ht="108.75" customHeight="1" x14ac:dyDescent="0.2">
      <c r="A10" s="196" t="s">
        <v>595</v>
      </c>
      <c r="B10" s="175"/>
      <c r="C10" s="164" t="s">
        <v>608</v>
      </c>
      <c r="D10" s="164" t="s">
        <v>607</v>
      </c>
      <c r="E10" s="164" t="s">
        <v>606</v>
      </c>
      <c r="F10" s="182">
        <v>862.5</v>
      </c>
      <c r="G10" s="183">
        <f t="shared" si="0"/>
        <v>819.375</v>
      </c>
      <c r="H10" s="183">
        <f t="shared" si="1"/>
        <v>646.875</v>
      </c>
      <c r="I10" s="182">
        <v>862.5</v>
      </c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</row>
    <row r="11" spans="1:42" ht="108.75" customHeight="1" x14ac:dyDescent="0.2">
      <c r="A11" s="196" t="s">
        <v>596</v>
      </c>
      <c r="B11" s="175"/>
      <c r="C11" s="164" t="s">
        <v>608</v>
      </c>
      <c r="D11" s="164" t="s">
        <v>607</v>
      </c>
      <c r="E11" s="164" t="s">
        <v>606</v>
      </c>
      <c r="F11" s="182">
        <v>937.5</v>
      </c>
      <c r="G11" s="183">
        <f t="shared" si="0"/>
        <v>890.625</v>
      </c>
      <c r="H11" s="183">
        <f t="shared" si="1"/>
        <v>703.125</v>
      </c>
      <c r="I11" s="182">
        <v>937.5</v>
      </c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</row>
    <row r="12" spans="1:42" ht="108.75" customHeight="1" x14ac:dyDescent="0.2">
      <c r="A12" s="196" t="s">
        <v>597</v>
      </c>
      <c r="B12" s="175"/>
      <c r="C12" s="164" t="s">
        <v>608</v>
      </c>
      <c r="D12" s="164" t="s">
        <v>607</v>
      </c>
      <c r="E12" s="164" t="s">
        <v>606</v>
      </c>
      <c r="F12" s="182">
        <v>1147.5</v>
      </c>
      <c r="G12" s="183">
        <f t="shared" si="0"/>
        <v>1090.125</v>
      </c>
      <c r="H12" s="183">
        <f t="shared" si="1"/>
        <v>860.625</v>
      </c>
      <c r="I12" s="182">
        <v>1147.5</v>
      </c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</row>
    <row r="13" spans="1:42" ht="108.75" customHeight="1" x14ac:dyDescent="0.2">
      <c r="A13" s="196" t="s">
        <v>598</v>
      </c>
      <c r="B13" s="175"/>
      <c r="C13" s="164" t="s">
        <v>608</v>
      </c>
      <c r="D13" s="164" t="s">
        <v>607</v>
      </c>
      <c r="E13" s="164" t="s">
        <v>606</v>
      </c>
      <c r="F13" s="182">
        <v>1372.5</v>
      </c>
      <c r="G13" s="183">
        <f t="shared" si="0"/>
        <v>1303.875</v>
      </c>
      <c r="H13" s="183">
        <f t="shared" si="1"/>
        <v>1029.375</v>
      </c>
      <c r="I13" s="182">
        <v>1372.5</v>
      </c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</row>
    <row r="14" spans="1:42" ht="108.75" customHeight="1" x14ac:dyDescent="0.2">
      <c r="A14" s="196" t="s">
        <v>599</v>
      </c>
      <c r="B14" s="175"/>
      <c r="C14" s="164" t="s">
        <v>608</v>
      </c>
      <c r="D14" s="164" t="s">
        <v>607</v>
      </c>
      <c r="E14" s="164" t="s">
        <v>606</v>
      </c>
      <c r="F14" s="182">
        <v>1545</v>
      </c>
      <c r="G14" s="183">
        <f t="shared" si="0"/>
        <v>1467.75</v>
      </c>
      <c r="H14" s="183">
        <f t="shared" si="1"/>
        <v>1158.75</v>
      </c>
      <c r="I14" s="182">
        <v>1545</v>
      </c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</row>
    <row r="15" spans="1:42" ht="102.75" customHeight="1" x14ac:dyDescent="0.2">
      <c r="A15" s="196" t="s">
        <v>600</v>
      </c>
      <c r="B15" s="175"/>
      <c r="C15" s="164" t="s">
        <v>608</v>
      </c>
      <c r="D15" s="164" t="s">
        <v>607</v>
      </c>
      <c r="E15" s="164" t="s">
        <v>606</v>
      </c>
      <c r="F15" s="182">
        <v>1845</v>
      </c>
      <c r="G15" s="183">
        <f t="shared" si="0"/>
        <v>1752.75</v>
      </c>
      <c r="H15" s="183">
        <f t="shared" si="1"/>
        <v>1383.75</v>
      </c>
      <c r="I15" s="182">
        <v>1845</v>
      </c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</row>
    <row r="16" spans="1:42" ht="106.5" customHeight="1" x14ac:dyDescent="0.2">
      <c r="A16" s="196" t="s">
        <v>590</v>
      </c>
      <c r="B16" s="175"/>
      <c r="C16" s="164" t="s">
        <v>605</v>
      </c>
      <c r="D16" s="164" t="s">
        <v>604</v>
      </c>
      <c r="E16" s="164" t="s">
        <v>603</v>
      </c>
      <c r="F16" s="182">
        <v>168</v>
      </c>
      <c r="G16" s="183">
        <f t="shared" si="0"/>
        <v>159.6</v>
      </c>
      <c r="H16" s="183">
        <f t="shared" si="1"/>
        <v>126</v>
      </c>
      <c r="I16" s="182">
        <v>168</v>
      </c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</row>
    <row r="17" spans="1:42" ht="106.5" customHeight="1" x14ac:dyDescent="0.2">
      <c r="A17" s="196" t="s">
        <v>591</v>
      </c>
      <c r="B17" s="175"/>
      <c r="C17" s="164" t="s">
        <v>605</v>
      </c>
      <c r="D17" s="164" t="s">
        <v>604</v>
      </c>
      <c r="E17" s="164" t="s">
        <v>603</v>
      </c>
      <c r="F17" s="182">
        <v>217.5</v>
      </c>
      <c r="G17" s="183">
        <f t="shared" si="0"/>
        <v>206.625</v>
      </c>
      <c r="H17" s="183">
        <f t="shared" si="1"/>
        <v>163.125</v>
      </c>
      <c r="I17" s="182">
        <v>217.5</v>
      </c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</row>
    <row r="18" spans="1:42" ht="106.5" customHeight="1" x14ac:dyDescent="0.2">
      <c r="A18" s="196" t="s">
        <v>592</v>
      </c>
      <c r="B18" s="175"/>
      <c r="C18" s="164" t="s">
        <v>605</v>
      </c>
      <c r="D18" s="164" t="s">
        <v>604</v>
      </c>
      <c r="E18" s="164" t="s">
        <v>603</v>
      </c>
      <c r="F18" s="182">
        <v>562.5</v>
      </c>
      <c r="G18" s="183">
        <f t="shared" si="0"/>
        <v>534.375</v>
      </c>
      <c r="H18" s="183">
        <f t="shared" si="1"/>
        <v>421.875</v>
      </c>
      <c r="I18" s="182">
        <v>562.5</v>
      </c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</row>
    <row r="19" spans="1:42" ht="106.5" customHeight="1" x14ac:dyDescent="0.2">
      <c r="A19" s="196" t="s">
        <v>593</v>
      </c>
      <c r="B19" s="175"/>
      <c r="C19" s="164" t="s">
        <v>605</v>
      </c>
      <c r="D19" s="164" t="s">
        <v>604</v>
      </c>
      <c r="E19" s="164" t="s">
        <v>603</v>
      </c>
      <c r="F19" s="182">
        <v>667.5</v>
      </c>
      <c r="G19" s="183">
        <f t="shared" si="0"/>
        <v>634.125</v>
      </c>
      <c r="H19" s="183">
        <f t="shared" si="1"/>
        <v>500.625</v>
      </c>
      <c r="I19" s="182">
        <v>667.5</v>
      </c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</row>
    <row r="20" spans="1:42" ht="106.5" customHeight="1" x14ac:dyDescent="0.2">
      <c r="A20" s="196" t="s">
        <v>594</v>
      </c>
      <c r="B20" s="175"/>
      <c r="C20" s="164" t="s">
        <v>605</v>
      </c>
      <c r="D20" s="164" t="s">
        <v>604</v>
      </c>
      <c r="E20" s="164" t="s">
        <v>603</v>
      </c>
      <c r="F20" s="182">
        <v>742.5</v>
      </c>
      <c r="G20" s="183">
        <f t="shared" si="0"/>
        <v>705.375</v>
      </c>
      <c r="H20" s="183">
        <f t="shared" si="1"/>
        <v>556.875</v>
      </c>
      <c r="I20" s="182">
        <v>742.5</v>
      </c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</row>
    <row r="21" spans="1:42" ht="106.5" customHeight="1" x14ac:dyDescent="0.2">
      <c r="A21" s="196" t="s">
        <v>595</v>
      </c>
      <c r="B21" s="175"/>
      <c r="C21" s="164" t="s">
        <v>605</v>
      </c>
      <c r="D21" s="164" t="s">
        <v>604</v>
      </c>
      <c r="E21" s="164" t="s">
        <v>603</v>
      </c>
      <c r="F21" s="182">
        <v>810</v>
      </c>
      <c r="G21" s="183">
        <f t="shared" si="0"/>
        <v>769.5</v>
      </c>
      <c r="H21" s="183">
        <f t="shared" si="1"/>
        <v>607.5</v>
      </c>
      <c r="I21" s="182">
        <v>810</v>
      </c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</row>
    <row r="22" spans="1:42" ht="106.5" customHeight="1" x14ac:dyDescent="0.2">
      <c r="A22" s="196" t="s">
        <v>596</v>
      </c>
      <c r="B22" s="175"/>
      <c r="C22" s="164" t="s">
        <v>605</v>
      </c>
      <c r="D22" s="164" t="s">
        <v>604</v>
      </c>
      <c r="E22" s="164" t="s">
        <v>603</v>
      </c>
      <c r="F22" s="182">
        <v>877.5</v>
      </c>
      <c r="G22" s="183">
        <f t="shared" si="0"/>
        <v>833.625</v>
      </c>
      <c r="H22" s="183">
        <f t="shared" si="1"/>
        <v>658.125</v>
      </c>
      <c r="I22" s="182">
        <v>877.5</v>
      </c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</row>
    <row r="23" spans="1:42" ht="106.5" customHeight="1" x14ac:dyDescent="0.2">
      <c r="A23" s="196" t="s">
        <v>597</v>
      </c>
      <c r="B23" s="175"/>
      <c r="C23" s="164" t="s">
        <v>605</v>
      </c>
      <c r="D23" s="164" t="s">
        <v>604</v>
      </c>
      <c r="E23" s="164" t="s">
        <v>603</v>
      </c>
      <c r="F23" s="182">
        <v>1072.5</v>
      </c>
      <c r="G23" s="183">
        <f t="shared" si="0"/>
        <v>1018.875</v>
      </c>
      <c r="H23" s="183">
        <f t="shared" si="1"/>
        <v>804.375</v>
      </c>
      <c r="I23" s="182">
        <v>1072.5</v>
      </c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</row>
    <row r="24" spans="1:42" ht="106.5" customHeight="1" x14ac:dyDescent="0.2">
      <c r="A24" s="196" t="s">
        <v>598</v>
      </c>
      <c r="B24" s="175"/>
      <c r="C24" s="164" t="s">
        <v>605</v>
      </c>
      <c r="D24" s="164" t="s">
        <v>604</v>
      </c>
      <c r="E24" s="164" t="s">
        <v>603</v>
      </c>
      <c r="F24" s="182">
        <v>1282.5</v>
      </c>
      <c r="G24" s="183">
        <f t="shared" si="0"/>
        <v>1218.375</v>
      </c>
      <c r="H24" s="183">
        <f t="shared" si="1"/>
        <v>961.875</v>
      </c>
      <c r="I24" s="182">
        <v>1282.5</v>
      </c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</row>
    <row r="25" spans="1:42" ht="106.5" customHeight="1" x14ac:dyDescent="0.2">
      <c r="A25" s="196" t="s">
        <v>599</v>
      </c>
      <c r="B25" s="175"/>
      <c r="C25" s="164" t="s">
        <v>605</v>
      </c>
      <c r="D25" s="164" t="s">
        <v>604</v>
      </c>
      <c r="E25" s="164" t="s">
        <v>603</v>
      </c>
      <c r="F25" s="182">
        <v>1440</v>
      </c>
      <c r="G25" s="183">
        <f t="shared" si="0"/>
        <v>1368</v>
      </c>
      <c r="H25" s="183">
        <f t="shared" si="1"/>
        <v>1080</v>
      </c>
      <c r="I25" s="182">
        <v>1440</v>
      </c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</row>
    <row r="26" spans="1:42" ht="106.5" customHeight="1" x14ac:dyDescent="0.2">
      <c r="A26" s="196" t="s">
        <v>600</v>
      </c>
      <c r="B26" s="175"/>
      <c r="C26" s="164" t="s">
        <v>605</v>
      </c>
      <c r="D26" s="164" t="s">
        <v>604</v>
      </c>
      <c r="E26" s="164" t="s">
        <v>603</v>
      </c>
      <c r="F26" s="182">
        <v>1725</v>
      </c>
      <c r="G26" s="183">
        <f t="shared" si="0"/>
        <v>1638.75</v>
      </c>
      <c r="H26" s="183">
        <f t="shared" si="1"/>
        <v>1293.75</v>
      </c>
      <c r="I26" s="182">
        <v>1725</v>
      </c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</row>
    <row r="27" spans="1:42" ht="106.5" customHeight="1" x14ac:dyDescent="0.2">
      <c r="A27" s="196" t="s">
        <v>590</v>
      </c>
      <c r="B27" s="175"/>
      <c r="C27" s="164" t="s">
        <v>605</v>
      </c>
      <c r="D27" s="164" t="s">
        <v>612</v>
      </c>
      <c r="E27" s="164" t="s">
        <v>603</v>
      </c>
      <c r="F27" s="182">
        <v>187.5</v>
      </c>
      <c r="G27" s="183">
        <f t="shared" si="0"/>
        <v>178.125</v>
      </c>
      <c r="H27" s="183">
        <f t="shared" si="1"/>
        <v>140.625</v>
      </c>
      <c r="I27" s="182">
        <v>187.5</v>
      </c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</row>
    <row r="28" spans="1:42" ht="106.5" customHeight="1" x14ac:dyDescent="0.2">
      <c r="A28" s="196" t="s">
        <v>591</v>
      </c>
      <c r="B28" s="175"/>
      <c r="C28" s="164" t="s">
        <v>605</v>
      </c>
      <c r="D28" s="164" t="s">
        <v>612</v>
      </c>
      <c r="E28" s="164" t="s">
        <v>603</v>
      </c>
      <c r="F28" s="182">
        <v>240</v>
      </c>
      <c r="G28" s="183">
        <f t="shared" si="0"/>
        <v>228</v>
      </c>
      <c r="H28" s="183">
        <f t="shared" si="1"/>
        <v>180</v>
      </c>
      <c r="I28" s="182">
        <v>240</v>
      </c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</row>
    <row r="29" spans="1:42" ht="106.5" customHeight="1" x14ac:dyDescent="0.2">
      <c r="A29" s="196" t="s">
        <v>592</v>
      </c>
      <c r="B29" s="175"/>
      <c r="C29" s="164" t="s">
        <v>605</v>
      </c>
      <c r="D29" s="164" t="s">
        <v>612</v>
      </c>
      <c r="E29" s="164" t="s">
        <v>603</v>
      </c>
      <c r="F29" s="182">
        <v>625.5</v>
      </c>
      <c r="G29" s="183">
        <f t="shared" si="0"/>
        <v>594.22500000000002</v>
      </c>
      <c r="H29" s="183">
        <f t="shared" si="1"/>
        <v>469.125</v>
      </c>
      <c r="I29" s="182">
        <v>625.5</v>
      </c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</row>
    <row r="30" spans="1:42" ht="106.5" customHeight="1" x14ac:dyDescent="0.2">
      <c r="A30" s="196" t="s">
        <v>593</v>
      </c>
      <c r="B30" s="175"/>
      <c r="C30" s="164" t="s">
        <v>605</v>
      </c>
      <c r="D30" s="164" t="s">
        <v>612</v>
      </c>
      <c r="E30" s="164" t="s">
        <v>603</v>
      </c>
      <c r="F30" s="182">
        <v>745.5</v>
      </c>
      <c r="G30" s="183">
        <f t="shared" si="0"/>
        <v>708.22500000000002</v>
      </c>
      <c r="H30" s="183">
        <f t="shared" si="1"/>
        <v>559.125</v>
      </c>
      <c r="I30" s="182">
        <v>745.5</v>
      </c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</row>
    <row r="31" spans="1:42" ht="106.5" customHeight="1" x14ac:dyDescent="0.2">
      <c r="A31" s="196" t="s">
        <v>594</v>
      </c>
      <c r="B31" s="175"/>
      <c r="C31" s="164" t="s">
        <v>605</v>
      </c>
      <c r="D31" s="164" t="s">
        <v>612</v>
      </c>
      <c r="E31" s="164" t="s">
        <v>603</v>
      </c>
      <c r="F31" s="182">
        <v>828</v>
      </c>
      <c r="G31" s="183">
        <f t="shared" si="0"/>
        <v>786.59999999999991</v>
      </c>
      <c r="H31" s="183">
        <f t="shared" si="1"/>
        <v>621</v>
      </c>
      <c r="I31" s="182">
        <v>828</v>
      </c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</row>
    <row r="32" spans="1:42" ht="106.5" customHeight="1" x14ac:dyDescent="0.2">
      <c r="A32" s="196" t="s">
        <v>595</v>
      </c>
      <c r="B32" s="175"/>
      <c r="C32" s="164" t="s">
        <v>605</v>
      </c>
      <c r="D32" s="164" t="s">
        <v>612</v>
      </c>
      <c r="E32" s="164" t="s">
        <v>603</v>
      </c>
      <c r="F32" s="182">
        <v>903</v>
      </c>
      <c r="G32" s="183">
        <f t="shared" si="0"/>
        <v>857.84999999999991</v>
      </c>
      <c r="H32" s="183">
        <f t="shared" si="1"/>
        <v>677.25</v>
      </c>
      <c r="I32" s="182">
        <v>903</v>
      </c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</row>
    <row r="33" spans="1:42" ht="106.5" customHeight="1" x14ac:dyDescent="0.2">
      <c r="A33" s="196" t="s">
        <v>596</v>
      </c>
      <c r="B33" s="175"/>
      <c r="C33" s="164" t="s">
        <v>605</v>
      </c>
      <c r="D33" s="164" t="s">
        <v>612</v>
      </c>
      <c r="E33" s="164" t="s">
        <v>603</v>
      </c>
      <c r="F33" s="182">
        <v>978</v>
      </c>
      <c r="G33" s="183">
        <f t="shared" si="0"/>
        <v>929.09999999999991</v>
      </c>
      <c r="H33" s="183">
        <f t="shared" si="1"/>
        <v>733.5</v>
      </c>
      <c r="I33" s="182">
        <v>978</v>
      </c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</row>
    <row r="34" spans="1:42" ht="106.5" customHeight="1" x14ac:dyDescent="0.2">
      <c r="A34" s="196" t="s">
        <v>597</v>
      </c>
      <c r="B34" s="175"/>
      <c r="C34" s="164" t="s">
        <v>605</v>
      </c>
      <c r="D34" s="164" t="s">
        <v>612</v>
      </c>
      <c r="E34" s="164" t="s">
        <v>603</v>
      </c>
      <c r="F34" s="182">
        <v>1200</v>
      </c>
      <c r="G34" s="183">
        <f t="shared" si="0"/>
        <v>1140</v>
      </c>
      <c r="H34" s="183">
        <f t="shared" si="1"/>
        <v>900</v>
      </c>
      <c r="I34" s="182">
        <v>1200</v>
      </c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</row>
    <row r="35" spans="1:42" ht="106.5" customHeight="1" x14ac:dyDescent="0.2">
      <c r="A35" s="196" t="s">
        <v>598</v>
      </c>
      <c r="B35" s="175"/>
      <c r="C35" s="164" t="s">
        <v>605</v>
      </c>
      <c r="D35" s="164" t="s">
        <v>612</v>
      </c>
      <c r="E35" s="164" t="s">
        <v>603</v>
      </c>
      <c r="F35" s="182">
        <v>1434</v>
      </c>
      <c r="G35" s="183">
        <f t="shared" si="0"/>
        <v>1362.3</v>
      </c>
      <c r="H35" s="183">
        <f t="shared" si="1"/>
        <v>1075.5</v>
      </c>
      <c r="I35" s="182">
        <v>1434</v>
      </c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</row>
    <row r="36" spans="1:42" ht="106.5" customHeight="1" x14ac:dyDescent="0.2">
      <c r="A36" s="196" t="s">
        <v>599</v>
      </c>
      <c r="B36" s="175"/>
      <c r="C36" s="164" t="s">
        <v>605</v>
      </c>
      <c r="D36" s="164" t="s">
        <v>612</v>
      </c>
      <c r="E36" s="164" t="s">
        <v>603</v>
      </c>
      <c r="F36" s="182">
        <v>1612.5</v>
      </c>
      <c r="G36" s="183">
        <f t="shared" si="0"/>
        <v>1531.875</v>
      </c>
      <c r="H36" s="183">
        <f t="shared" si="1"/>
        <v>1209.375</v>
      </c>
      <c r="I36" s="182">
        <v>1612.5</v>
      </c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</row>
    <row r="37" spans="1:42" ht="110.25" customHeight="1" thickBot="1" x14ac:dyDescent="0.25">
      <c r="A37" s="197" t="s">
        <v>600</v>
      </c>
      <c r="B37" s="177"/>
      <c r="C37" s="166" t="s">
        <v>605</v>
      </c>
      <c r="D37" s="166" t="s">
        <v>612</v>
      </c>
      <c r="E37" s="166" t="s">
        <v>603</v>
      </c>
      <c r="F37" s="184">
        <v>1920</v>
      </c>
      <c r="G37" s="185">
        <f t="shared" si="0"/>
        <v>1824</v>
      </c>
      <c r="H37" s="185">
        <f t="shared" si="1"/>
        <v>1440</v>
      </c>
      <c r="I37" s="184">
        <v>1920</v>
      </c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</row>
    <row r="38" spans="1:42" ht="45.75" customHeight="1" thickBot="1" x14ac:dyDescent="0.25">
      <c r="A38" s="151" t="s">
        <v>609</v>
      </c>
      <c r="B38" s="152"/>
      <c r="C38" s="152"/>
      <c r="D38" s="152"/>
      <c r="E38" s="152"/>
      <c r="F38" s="152"/>
      <c r="G38" s="152"/>
      <c r="H38" s="152"/>
      <c r="I38" s="153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</row>
    <row r="39" spans="1:42" ht="109.5" customHeight="1" x14ac:dyDescent="0.2">
      <c r="A39" s="195" t="s">
        <v>590</v>
      </c>
      <c r="B39" s="167"/>
      <c r="C39" s="163" t="s">
        <v>617</v>
      </c>
      <c r="D39" s="163" t="s">
        <v>607</v>
      </c>
      <c r="E39" s="163" t="s">
        <v>610</v>
      </c>
      <c r="F39" s="186">
        <v>180</v>
      </c>
      <c r="G39" s="187">
        <f t="shared" si="0"/>
        <v>171</v>
      </c>
      <c r="H39" s="187">
        <f t="shared" si="1"/>
        <v>135</v>
      </c>
      <c r="I39" s="187">
        <f t="shared" ref="I6:I61" si="2">F39*0.7</f>
        <v>125.99999999999999</v>
      </c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</row>
    <row r="40" spans="1:42" ht="109.5" customHeight="1" x14ac:dyDescent="0.2">
      <c r="A40" s="196" t="s">
        <v>591</v>
      </c>
      <c r="B40" s="168"/>
      <c r="C40" s="164" t="s">
        <v>617</v>
      </c>
      <c r="D40" s="164" t="s">
        <v>607</v>
      </c>
      <c r="E40" s="164" t="s">
        <v>610</v>
      </c>
      <c r="F40" s="188">
        <v>229.5</v>
      </c>
      <c r="G40" s="189">
        <f t="shared" si="0"/>
        <v>218.02499999999998</v>
      </c>
      <c r="H40" s="189">
        <f t="shared" si="1"/>
        <v>172.125</v>
      </c>
      <c r="I40" s="189">
        <f t="shared" si="2"/>
        <v>160.64999999999998</v>
      </c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</row>
    <row r="41" spans="1:42" ht="109.5" customHeight="1" x14ac:dyDescent="0.2">
      <c r="A41" s="196" t="s">
        <v>592</v>
      </c>
      <c r="B41" s="168"/>
      <c r="C41" s="164" t="s">
        <v>617</v>
      </c>
      <c r="D41" s="164" t="s">
        <v>607</v>
      </c>
      <c r="E41" s="164" t="s">
        <v>610</v>
      </c>
      <c r="F41" s="188">
        <v>598.5</v>
      </c>
      <c r="G41" s="189">
        <f t="shared" si="0"/>
        <v>568.57499999999993</v>
      </c>
      <c r="H41" s="189">
        <f t="shared" si="1"/>
        <v>448.875</v>
      </c>
      <c r="I41" s="189">
        <f t="shared" si="2"/>
        <v>418.95</v>
      </c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</row>
    <row r="42" spans="1:42" ht="109.5" customHeight="1" x14ac:dyDescent="0.2">
      <c r="A42" s="196" t="s">
        <v>593</v>
      </c>
      <c r="B42" s="168"/>
      <c r="C42" s="164" t="s">
        <v>617</v>
      </c>
      <c r="D42" s="164" t="s">
        <v>607</v>
      </c>
      <c r="E42" s="164" t="s">
        <v>610</v>
      </c>
      <c r="F42" s="188">
        <v>712.5</v>
      </c>
      <c r="G42" s="189">
        <f t="shared" si="0"/>
        <v>676.875</v>
      </c>
      <c r="H42" s="189">
        <f t="shared" si="1"/>
        <v>534.375</v>
      </c>
      <c r="I42" s="189">
        <f t="shared" si="2"/>
        <v>498.74999999999994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</row>
    <row r="43" spans="1:42" ht="109.5" customHeight="1" x14ac:dyDescent="0.2">
      <c r="A43" s="196" t="s">
        <v>594</v>
      </c>
      <c r="B43" s="168"/>
      <c r="C43" s="164" t="s">
        <v>617</v>
      </c>
      <c r="D43" s="164" t="s">
        <v>607</v>
      </c>
      <c r="E43" s="164" t="s">
        <v>610</v>
      </c>
      <c r="F43" s="188">
        <v>790.5</v>
      </c>
      <c r="G43" s="189">
        <f t="shared" si="0"/>
        <v>750.97499999999991</v>
      </c>
      <c r="H43" s="189">
        <f t="shared" si="1"/>
        <v>592.875</v>
      </c>
      <c r="I43" s="189">
        <f t="shared" si="2"/>
        <v>553.34999999999991</v>
      </c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</row>
    <row r="44" spans="1:42" ht="109.5" customHeight="1" x14ac:dyDescent="0.2">
      <c r="A44" s="196" t="s">
        <v>595</v>
      </c>
      <c r="B44" s="168"/>
      <c r="C44" s="164" t="s">
        <v>617</v>
      </c>
      <c r="D44" s="164" t="s">
        <v>607</v>
      </c>
      <c r="E44" s="164" t="s">
        <v>610</v>
      </c>
      <c r="F44" s="188">
        <v>862.5</v>
      </c>
      <c r="G44" s="189">
        <f t="shared" si="0"/>
        <v>819.375</v>
      </c>
      <c r="H44" s="189">
        <f t="shared" si="1"/>
        <v>646.875</v>
      </c>
      <c r="I44" s="189">
        <f t="shared" si="2"/>
        <v>603.75</v>
      </c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</row>
    <row r="45" spans="1:42" ht="109.5" customHeight="1" x14ac:dyDescent="0.2">
      <c r="A45" s="196" t="s">
        <v>596</v>
      </c>
      <c r="B45" s="168"/>
      <c r="C45" s="164" t="s">
        <v>617</v>
      </c>
      <c r="D45" s="164" t="s">
        <v>607</v>
      </c>
      <c r="E45" s="164" t="s">
        <v>610</v>
      </c>
      <c r="F45" s="188">
        <v>937.5</v>
      </c>
      <c r="G45" s="189">
        <f t="shared" si="0"/>
        <v>890.625</v>
      </c>
      <c r="H45" s="189">
        <f t="shared" si="1"/>
        <v>703.125</v>
      </c>
      <c r="I45" s="189">
        <f t="shared" si="2"/>
        <v>656.25</v>
      </c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</row>
    <row r="46" spans="1:42" ht="109.5" customHeight="1" x14ac:dyDescent="0.2">
      <c r="A46" s="196" t="s">
        <v>597</v>
      </c>
      <c r="B46" s="168"/>
      <c r="C46" s="164" t="s">
        <v>617</v>
      </c>
      <c r="D46" s="164" t="s">
        <v>607</v>
      </c>
      <c r="E46" s="164" t="s">
        <v>610</v>
      </c>
      <c r="F46" s="188">
        <v>1147.5</v>
      </c>
      <c r="G46" s="189">
        <f t="shared" si="0"/>
        <v>1090.125</v>
      </c>
      <c r="H46" s="189">
        <f t="shared" si="1"/>
        <v>860.625</v>
      </c>
      <c r="I46" s="189">
        <f t="shared" si="2"/>
        <v>803.25</v>
      </c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</row>
    <row r="47" spans="1:42" ht="109.5" customHeight="1" x14ac:dyDescent="0.2">
      <c r="A47" s="196" t="s">
        <v>598</v>
      </c>
      <c r="B47" s="168"/>
      <c r="C47" s="164" t="s">
        <v>617</v>
      </c>
      <c r="D47" s="164" t="s">
        <v>607</v>
      </c>
      <c r="E47" s="164" t="s">
        <v>610</v>
      </c>
      <c r="F47" s="188">
        <v>1369.5</v>
      </c>
      <c r="G47" s="189">
        <f t="shared" si="0"/>
        <v>1301.0249999999999</v>
      </c>
      <c r="H47" s="189">
        <f t="shared" si="1"/>
        <v>1027.125</v>
      </c>
      <c r="I47" s="189">
        <f t="shared" si="2"/>
        <v>958.65</v>
      </c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</row>
    <row r="48" spans="1:42" ht="109.5" customHeight="1" x14ac:dyDescent="0.2">
      <c r="A48" s="196" t="s">
        <v>599</v>
      </c>
      <c r="B48" s="168"/>
      <c r="C48" s="164" t="s">
        <v>617</v>
      </c>
      <c r="D48" s="164" t="s">
        <v>607</v>
      </c>
      <c r="E48" s="164" t="s">
        <v>610</v>
      </c>
      <c r="F48" s="188">
        <v>1537.5</v>
      </c>
      <c r="G48" s="189">
        <f t="shared" si="0"/>
        <v>1460.625</v>
      </c>
      <c r="H48" s="189">
        <f t="shared" si="1"/>
        <v>1153.125</v>
      </c>
      <c r="I48" s="189">
        <f t="shared" si="2"/>
        <v>1076.25</v>
      </c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</row>
    <row r="49" spans="1:42" ht="112.5" customHeight="1" thickBot="1" x14ac:dyDescent="0.25">
      <c r="A49" s="197" t="s">
        <v>600</v>
      </c>
      <c r="B49" s="169"/>
      <c r="C49" s="166" t="s">
        <v>617</v>
      </c>
      <c r="D49" s="166" t="s">
        <v>607</v>
      </c>
      <c r="E49" s="166" t="s">
        <v>610</v>
      </c>
      <c r="F49" s="190">
        <v>1830</v>
      </c>
      <c r="G49" s="191">
        <f t="shared" si="0"/>
        <v>1738.5</v>
      </c>
      <c r="H49" s="191">
        <f t="shared" si="1"/>
        <v>1372.5</v>
      </c>
      <c r="I49" s="191">
        <f t="shared" si="2"/>
        <v>1281</v>
      </c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</row>
    <row r="50" spans="1:42" ht="53.25" customHeight="1" thickBot="1" x14ac:dyDescent="0.25">
      <c r="A50" s="192" t="s">
        <v>611</v>
      </c>
      <c r="B50" s="193"/>
      <c r="C50" s="193"/>
      <c r="D50" s="193"/>
      <c r="E50" s="193"/>
      <c r="F50" s="193"/>
      <c r="G50" s="193"/>
      <c r="H50" s="193"/>
      <c r="I50" s="194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</row>
    <row r="51" spans="1:42" ht="114.75" customHeight="1" x14ac:dyDescent="0.2">
      <c r="A51" s="195" t="s">
        <v>590</v>
      </c>
      <c r="B51" s="170"/>
      <c r="C51" s="163" t="s">
        <v>614</v>
      </c>
      <c r="D51" s="171" t="s">
        <v>613</v>
      </c>
      <c r="E51" s="171" t="s">
        <v>603</v>
      </c>
      <c r="F51" s="180">
        <v>177</v>
      </c>
      <c r="G51" s="181">
        <f t="shared" si="0"/>
        <v>168.15</v>
      </c>
      <c r="H51" s="181">
        <f t="shared" si="1"/>
        <v>132.75</v>
      </c>
      <c r="I51" s="181">
        <f t="shared" si="2"/>
        <v>123.89999999999999</v>
      </c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</row>
    <row r="52" spans="1:42" ht="64.5" customHeight="1" x14ac:dyDescent="0.2">
      <c r="A52" s="196" t="s">
        <v>591</v>
      </c>
      <c r="B52" s="172"/>
      <c r="C52" s="164" t="s">
        <v>614</v>
      </c>
      <c r="D52" s="173" t="s">
        <v>613</v>
      </c>
      <c r="E52" s="173" t="s">
        <v>603</v>
      </c>
      <c r="F52" s="182">
        <v>225</v>
      </c>
      <c r="G52" s="183">
        <f t="shared" si="0"/>
        <v>213.75</v>
      </c>
      <c r="H52" s="183">
        <f t="shared" si="1"/>
        <v>168.75</v>
      </c>
      <c r="I52" s="183">
        <f t="shared" si="2"/>
        <v>157.5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</row>
    <row r="53" spans="1:42" ht="64.5" customHeight="1" x14ac:dyDescent="0.2">
      <c r="A53" s="196" t="s">
        <v>592</v>
      </c>
      <c r="B53" s="172"/>
      <c r="C53" s="164" t="s">
        <v>614</v>
      </c>
      <c r="D53" s="173" t="s">
        <v>613</v>
      </c>
      <c r="E53" s="173" t="s">
        <v>603</v>
      </c>
      <c r="F53" s="182">
        <v>586.5</v>
      </c>
      <c r="G53" s="183">
        <f t="shared" si="0"/>
        <v>557.17499999999995</v>
      </c>
      <c r="H53" s="183">
        <f t="shared" si="1"/>
        <v>439.875</v>
      </c>
      <c r="I53" s="183">
        <f t="shared" si="2"/>
        <v>410.54999999999995</v>
      </c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</row>
    <row r="54" spans="1:42" ht="64.5" customHeight="1" x14ac:dyDescent="0.2">
      <c r="A54" s="196" t="s">
        <v>593</v>
      </c>
      <c r="B54" s="172"/>
      <c r="C54" s="164" t="s">
        <v>614</v>
      </c>
      <c r="D54" s="173" t="s">
        <v>613</v>
      </c>
      <c r="E54" s="173" t="s">
        <v>603</v>
      </c>
      <c r="F54" s="182">
        <v>697.5</v>
      </c>
      <c r="G54" s="183">
        <f t="shared" si="0"/>
        <v>662.625</v>
      </c>
      <c r="H54" s="183">
        <f t="shared" si="1"/>
        <v>523.125</v>
      </c>
      <c r="I54" s="183">
        <f t="shared" si="2"/>
        <v>488.24999999999994</v>
      </c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</row>
    <row r="55" spans="1:42" ht="64.5" customHeight="1" x14ac:dyDescent="0.2">
      <c r="A55" s="196" t="s">
        <v>594</v>
      </c>
      <c r="B55" s="172"/>
      <c r="C55" s="164" t="s">
        <v>614</v>
      </c>
      <c r="D55" s="173" t="s">
        <v>613</v>
      </c>
      <c r="E55" s="173" t="s">
        <v>603</v>
      </c>
      <c r="F55" s="182">
        <v>775.5</v>
      </c>
      <c r="G55" s="183">
        <f t="shared" si="0"/>
        <v>736.72499999999991</v>
      </c>
      <c r="H55" s="183">
        <f t="shared" si="1"/>
        <v>581.625</v>
      </c>
      <c r="I55" s="183">
        <f t="shared" si="2"/>
        <v>542.84999999999991</v>
      </c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</row>
    <row r="56" spans="1:42" ht="64.5" customHeight="1" x14ac:dyDescent="0.2">
      <c r="A56" s="196" t="s">
        <v>595</v>
      </c>
      <c r="B56" s="172"/>
      <c r="C56" s="164" t="s">
        <v>614</v>
      </c>
      <c r="D56" s="173" t="s">
        <v>613</v>
      </c>
      <c r="E56" s="173" t="s">
        <v>603</v>
      </c>
      <c r="F56" s="182">
        <v>846</v>
      </c>
      <c r="G56" s="183">
        <f t="shared" si="0"/>
        <v>803.69999999999993</v>
      </c>
      <c r="H56" s="183">
        <f t="shared" si="1"/>
        <v>634.5</v>
      </c>
      <c r="I56" s="183">
        <f t="shared" si="2"/>
        <v>592.19999999999993</v>
      </c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9"/>
    </row>
    <row r="57" spans="1:42" ht="64.5" customHeight="1" x14ac:dyDescent="0.2">
      <c r="A57" s="196" t="s">
        <v>596</v>
      </c>
      <c r="B57" s="172"/>
      <c r="C57" s="164" t="s">
        <v>614</v>
      </c>
      <c r="D57" s="173" t="s">
        <v>613</v>
      </c>
      <c r="E57" s="173" t="s">
        <v>603</v>
      </c>
      <c r="F57" s="182">
        <v>918</v>
      </c>
      <c r="G57" s="183">
        <f t="shared" si="0"/>
        <v>872.09999999999991</v>
      </c>
      <c r="H57" s="183">
        <f t="shared" si="1"/>
        <v>688.5</v>
      </c>
      <c r="I57" s="183">
        <f t="shared" si="2"/>
        <v>642.59999999999991</v>
      </c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</row>
    <row r="58" spans="1:42" ht="64.5" customHeight="1" x14ac:dyDescent="0.2">
      <c r="A58" s="196" t="s">
        <v>597</v>
      </c>
      <c r="B58" s="172"/>
      <c r="C58" s="164" t="s">
        <v>614</v>
      </c>
      <c r="D58" s="173" t="s">
        <v>613</v>
      </c>
      <c r="E58" s="173" t="s">
        <v>603</v>
      </c>
      <c r="F58" s="182">
        <v>1122</v>
      </c>
      <c r="G58" s="183">
        <f t="shared" si="0"/>
        <v>1065.8999999999999</v>
      </c>
      <c r="H58" s="183">
        <f t="shared" si="1"/>
        <v>841.5</v>
      </c>
      <c r="I58" s="183">
        <f t="shared" si="2"/>
        <v>785.4</v>
      </c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</row>
    <row r="59" spans="1:42" ht="64.5" customHeight="1" x14ac:dyDescent="0.2">
      <c r="A59" s="196" t="s">
        <v>598</v>
      </c>
      <c r="B59" s="172"/>
      <c r="C59" s="164" t="s">
        <v>614</v>
      </c>
      <c r="D59" s="173" t="s">
        <v>613</v>
      </c>
      <c r="E59" s="173" t="s">
        <v>603</v>
      </c>
      <c r="F59" s="182">
        <v>1341</v>
      </c>
      <c r="G59" s="183">
        <f t="shared" si="0"/>
        <v>1273.95</v>
      </c>
      <c r="H59" s="183">
        <f t="shared" si="1"/>
        <v>1005.75</v>
      </c>
      <c r="I59" s="183">
        <f t="shared" si="2"/>
        <v>938.69999999999993</v>
      </c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</row>
    <row r="60" spans="1:42" ht="64.5" customHeight="1" x14ac:dyDescent="0.2">
      <c r="A60" s="196" t="s">
        <v>599</v>
      </c>
      <c r="B60" s="172"/>
      <c r="C60" s="164" t="s">
        <v>614</v>
      </c>
      <c r="D60" s="173" t="s">
        <v>613</v>
      </c>
      <c r="E60" s="173" t="s">
        <v>603</v>
      </c>
      <c r="F60" s="182">
        <v>1507.5</v>
      </c>
      <c r="G60" s="183">
        <f t="shared" si="0"/>
        <v>1432.125</v>
      </c>
      <c r="H60" s="183">
        <f t="shared" si="1"/>
        <v>1130.625</v>
      </c>
      <c r="I60" s="183">
        <f t="shared" si="2"/>
        <v>1055.25</v>
      </c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</row>
    <row r="61" spans="1:42" ht="64.5" customHeight="1" x14ac:dyDescent="0.2">
      <c r="A61" s="196" t="s">
        <v>600</v>
      </c>
      <c r="B61" s="172"/>
      <c r="C61" s="164" t="s">
        <v>614</v>
      </c>
      <c r="D61" s="173" t="s">
        <v>613</v>
      </c>
      <c r="E61" s="173" t="s">
        <v>603</v>
      </c>
      <c r="F61" s="182">
        <v>1792.5</v>
      </c>
      <c r="G61" s="183">
        <f t="shared" si="0"/>
        <v>1702.875</v>
      </c>
      <c r="H61" s="183">
        <f t="shared" si="1"/>
        <v>1344.375</v>
      </c>
      <c r="I61" s="183">
        <f t="shared" si="2"/>
        <v>1254.75</v>
      </c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</row>
    <row r="62" spans="1:42" ht="64.5" customHeight="1" x14ac:dyDescent="0.2">
      <c r="A62" s="178"/>
      <c r="B62" s="178"/>
      <c r="C62" s="178"/>
      <c r="D62" s="178"/>
      <c r="E62" s="178"/>
      <c r="F62" s="178"/>
      <c r="G62" s="178"/>
      <c r="H62" s="178"/>
      <c r="I62" s="178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</row>
    <row r="63" spans="1:42" ht="64.5" customHeight="1" x14ac:dyDescent="0.2">
      <c r="A63" s="179"/>
      <c r="B63" s="179"/>
      <c r="C63" s="179"/>
      <c r="D63" s="179"/>
      <c r="E63" s="179"/>
      <c r="F63" s="179"/>
      <c r="G63" s="179"/>
      <c r="H63" s="179"/>
      <c r="I63" s="17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</row>
    <row r="64" spans="1:42" ht="64.5" customHeight="1" x14ac:dyDescent="0.2">
      <c r="A64" s="179"/>
      <c r="B64" s="179"/>
      <c r="C64" s="179"/>
      <c r="D64" s="179"/>
      <c r="E64" s="179"/>
      <c r="F64" s="179"/>
      <c r="G64" s="179"/>
      <c r="H64" s="179"/>
      <c r="I64" s="17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</row>
    <row r="65" spans="1:42" x14ac:dyDescent="0.2">
      <c r="A65" s="179"/>
      <c r="B65" s="179"/>
      <c r="C65" s="179"/>
      <c r="D65" s="179"/>
      <c r="E65" s="179"/>
      <c r="F65" s="179"/>
      <c r="G65" s="179"/>
      <c r="H65" s="179"/>
      <c r="I65" s="17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</row>
    <row r="66" spans="1:42" x14ac:dyDescent="0.2">
      <c r="A66" s="179"/>
      <c r="B66" s="179"/>
      <c r="C66" s="179"/>
      <c r="D66" s="179"/>
      <c r="E66" s="179"/>
      <c r="F66" s="179"/>
      <c r="G66" s="179"/>
      <c r="H66" s="179"/>
      <c r="I66" s="17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</row>
    <row r="67" spans="1:42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</row>
    <row r="68" spans="1:42" x14ac:dyDescent="0.2">
      <c r="A68" s="179"/>
      <c r="B68" s="179"/>
      <c r="C68" s="179"/>
      <c r="D68" s="179"/>
      <c r="E68" s="179"/>
      <c r="F68" s="179"/>
      <c r="G68" s="179"/>
      <c r="H68" s="179"/>
      <c r="I68" s="17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</row>
    <row r="69" spans="1:42" x14ac:dyDescent="0.2">
      <c r="A69" s="179"/>
      <c r="B69" s="179"/>
      <c r="C69" s="179"/>
      <c r="D69" s="179"/>
      <c r="E69" s="179"/>
      <c r="F69" s="179"/>
      <c r="G69" s="179"/>
      <c r="H69" s="179"/>
      <c r="I69" s="17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</row>
    <row r="70" spans="1:42" x14ac:dyDescent="0.2">
      <c r="A70" s="179"/>
      <c r="B70" s="179"/>
      <c r="C70" s="179"/>
      <c r="D70" s="179"/>
      <c r="E70" s="179"/>
      <c r="F70" s="179"/>
      <c r="G70" s="179"/>
      <c r="H70" s="179"/>
      <c r="I70" s="17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</row>
    <row r="71" spans="1:42" x14ac:dyDescent="0.2">
      <c r="A71" s="179"/>
      <c r="B71" s="179"/>
      <c r="C71" s="179"/>
      <c r="D71" s="179"/>
      <c r="E71" s="179"/>
      <c r="F71" s="179"/>
      <c r="G71" s="179"/>
      <c r="H71" s="179"/>
      <c r="I71" s="17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</row>
    <row r="72" spans="1:42" x14ac:dyDescent="0.2">
      <c r="A72" s="179"/>
      <c r="B72" s="179"/>
      <c r="C72" s="179"/>
      <c r="D72" s="179"/>
      <c r="E72" s="179"/>
      <c r="F72" s="179"/>
      <c r="G72" s="179"/>
      <c r="H72" s="179"/>
      <c r="I72" s="17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59"/>
      <c r="AO72" s="159"/>
      <c r="AP72" s="159"/>
    </row>
    <row r="73" spans="1:42" x14ac:dyDescent="0.2">
      <c r="A73" s="179"/>
      <c r="B73" s="179"/>
      <c r="C73" s="179"/>
      <c r="D73" s="179"/>
      <c r="E73" s="179"/>
      <c r="F73" s="179"/>
      <c r="G73" s="179"/>
      <c r="H73" s="179"/>
      <c r="I73" s="17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</row>
    <row r="74" spans="1:42" x14ac:dyDescent="0.2">
      <c r="A74" s="179"/>
      <c r="B74" s="179"/>
      <c r="C74" s="179"/>
      <c r="D74" s="179"/>
      <c r="E74" s="179"/>
      <c r="F74" s="179"/>
      <c r="G74" s="179"/>
      <c r="H74" s="179"/>
      <c r="I74" s="17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</row>
    <row r="75" spans="1:42" x14ac:dyDescent="0.2">
      <c r="A75" s="179"/>
      <c r="B75" s="179"/>
      <c r="C75" s="179"/>
      <c r="D75" s="179"/>
      <c r="E75" s="179"/>
      <c r="F75" s="179"/>
      <c r="G75" s="179"/>
      <c r="H75" s="179"/>
      <c r="I75" s="17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</row>
    <row r="76" spans="1:42" x14ac:dyDescent="0.2">
      <c r="A76" s="179"/>
      <c r="B76" s="179"/>
      <c r="C76" s="179"/>
      <c r="D76" s="179"/>
      <c r="E76" s="179"/>
      <c r="F76" s="179"/>
      <c r="G76" s="179"/>
      <c r="H76" s="179"/>
      <c r="I76" s="17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</row>
    <row r="77" spans="1:42" x14ac:dyDescent="0.2">
      <c r="A77" s="179"/>
      <c r="B77" s="179"/>
      <c r="C77" s="179"/>
      <c r="D77" s="179"/>
      <c r="E77" s="179"/>
      <c r="F77" s="179"/>
      <c r="G77" s="179"/>
      <c r="H77" s="179"/>
      <c r="I77" s="17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</row>
    <row r="78" spans="1:42" x14ac:dyDescent="0.2">
      <c r="A78" s="179"/>
      <c r="B78" s="179"/>
      <c r="C78" s="179"/>
      <c r="D78" s="179"/>
      <c r="E78" s="179"/>
      <c r="F78" s="179"/>
      <c r="G78" s="179"/>
      <c r="H78" s="179"/>
      <c r="I78" s="17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</row>
    <row r="79" spans="1:42" x14ac:dyDescent="0.2">
      <c r="A79" s="179"/>
      <c r="B79" s="179"/>
      <c r="C79" s="179"/>
      <c r="D79" s="179"/>
      <c r="E79" s="179"/>
      <c r="F79" s="179"/>
      <c r="G79" s="179"/>
      <c r="H79" s="179"/>
      <c r="I79" s="17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</row>
    <row r="80" spans="1:42" x14ac:dyDescent="0.2">
      <c r="A80" s="179"/>
      <c r="B80" s="179"/>
      <c r="C80" s="179"/>
      <c r="D80" s="179"/>
      <c r="E80" s="179"/>
      <c r="F80" s="179"/>
      <c r="G80" s="179"/>
      <c r="H80" s="179"/>
      <c r="I80" s="17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</row>
    <row r="81" spans="1:42" x14ac:dyDescent="0.2">
      <c r="A81" s="179"/>
      <c r="B81" s="179"/>
      <c r="C81" s="179"/>
      <c r="D81" s="179"/>
      <c r="E81" s="179"/>
      <c r="F81" s="179"/>
      <c r="G81" s="179"/>
      <c r="H81" s="179"/>
      <c r="I81" s="17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</row>
    <row r="82" spans="1:42" x14ac:dyDescent="0.2">
      <c r="A82" s="179"/>
      <c r="B82" s="179"/>
      <c r="C82" s="179"/>
      <c r="D82" s="179"/>
      <c r="E82" s="179"/>
      <c r="F82" s="179"/>
      <c r="G82" s="179"/>
      <c r="H82" s="179"/>
      <c r="I82" s="17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</row>
    <row r="83" spans="1:42" x14ac:dyDescent="0.2">
      <c r="A83" s="179"/>
      <c r="B83" s="179"/>
      <c r="C83" s="179"/>
      <c r="D83" s="179"/>
      <c r="E83" s="179"/>
      <c r="F83" s="179"/>
      <c r="G83" s="179"/>
      <c r="H83" s="179"/>
      <c r="I83" s="17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</row>
    <row r="84" spans="1:42" x14ac:dyDescent="0.2">
      <c r="A84" s="179"/>
      <c r="B84" s="179"/>
      <c r="C84" s="179"/>
      <c r="D84" s="179"/>
      <c r="E84" s="179"/>
      <c r="F84" s="179"/>
      <c r="G84" s="179"/>
      <c r="H84" s="179"/>
      <c r="I84" s="17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</row>
    <row r="85" spans="1:42" x14ac:dyDescent="0.2">
      <c r="A85" s="179"/>
      <c r="B85" s="179"/>
      <c r="C85" s="179"/>
      <c r="D85" s="179"/>
      <c r="E85" s="179"/>
      <c r="F85" s="179"/>
      <c r="G85" s="179"/>
      <c r="H85" s="179"/>
      <c r="I85" s="17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</row>
    <row r="86" spans="1:42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</row>
  </sheetData>
  <mergeCells count="16">
    <mergeCell ref="H1:Q1"/>
    <mergeCell ref="J2:AP86"/>
    <mergeCell ref="A62:I86"/>
    <mergeCell ref="B51:B61"/>
    <mergeCell ref="B2:B3"/>
    <mergeCell ref="A50:I50"/>
    <mergeCell ref="A38:I38"/>
    <mergeCell ref="A4:I4"/>
    <mergeCell ref="E2:E3"/>
    <mergeCell ref="I2:I3"/>
    <mergeCell ref="A2:A3"/>
    <mergeCell ref="C2:C3"/>
    <mergeCell ref="D2:D3"/>
    <mergeCell ref="F2:F3"/>
    <mergeCell ref="G2:G3"/>
    <mergeCell ref="H2:H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6"/>
  <sheetViews>
    <sheetView tabSelected="1" workbookViewId="0">
      <selection activeCell="J1" sqref="J1:AO118"/>
    </sheetView>
  </sheetViews>
  <sheetFormatPr defaultRowHeight="12.75" x14ac:dyDescent="0.2"/>
  <cols>
    <col min="1" max="1" width="17" style="160" customWidth="1"/>
    <col min="2" max="2" width="22.28515625" customWidth="1"/>
    <col min="3" max="4" width="18.28515625" customWidth="1"/>
  </cols>
  <sheetData>
    <row r="1" spans="1:41" ht="162.75" customHeight="1" thickBot="1" x14ac:dyDescent="0.25"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</row>
    <row r="2" spans="1:41" ht="22.5" customHeight="1" x14ac:dyDescent="0.2">
      <c r="A2" s="147" t="s">
        <v>546</v>
      </c>
      <c r="B2" s="161" t="s">
        <v>615</v>
      </c>
      <c r="C2" s="147" t="s">
        <v>579</v>
      </c>
      <c r="D2" s="161" t="s">
        <v>54</v>
      </c>
      <c r="E2" s="149" t="s">
        <v>602</v>
      </c>
      <c r="F2" s="154" t="s">
        <v>571</v>
      </c>
      <c r="G2" s="154" t="s">
        <v>572</v>
      </c>
      <c r="H2" s="154" t="s">
        <v>573</v>
      </c>
      <c r="I2" s="154" t="s">
        <v>616</v>
      </c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</row>
    <row r="3" spans="1:41" ht="22.5" customHeight="1" thickBot="1" x14ac:dyDescent="0.25">
      <c r="A3" s="148"/>
      <c r="B3" s="162"/>
      <c r="C3" s="148"/>
      <c r="D3" s="162"/>
      <c r="E3" s="150"/>
      <c r="F3" s="155"/>
      <c r="G3" s="155"/>
      <c r="H3" s="155"/>
      <c r="I3" s="155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</row>
    <row r="4" spans="1:41" s="198" customFormat="1" ht="37.5" customHeight="1" thickBot="1" x14ac:dyDescent="0.25">
      <c r="A4" s="201" t="s">
        <v>627</v>
      </c>
      <c r="B4" s="199"/>
      <c r="C4" s="199"/>
      <c r="D4" s="199"/>
      <c r="E4" s="199"/>
      <c r="F4" s="199"/>
      <c r="G4" s="199"/>
      <c r="H4" s="199"/>
      <c r="I4" s="200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</row>
    <row r="5" spans="1:41" ht="69" customHeight="1" x14ac:dyDescent="0.2">
      <c r="A5" s="204" t="s">
        <v>590</v>
      </c>
      <c r="B5" s="202"/>
      <c r="C5" s="205" t="s">
        <v>626</v>
      </c>
      <c r="D5" s="206" t="s">
        <v>625</v>
      </c>
      <c r="E5" s="202" t="s">
        <v>527</v>
      </c>
      <c r="F5" s="213">
        <v>96.75</v>
      </c>
      <c r="G5" s="214">
        <f>F5*0.9</f>
        <v>87.075000000000003</v>
      </c>
      <c r="H5" s="214">
        <f>F5*0.75</f>
        <v>72.5625</v>
      </c>
      <c r="I5" s="215">
        <f>F5*0.7</f>
        <v>67.724999999999994</v>
      </c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</row>
    <row r="6" spans="1:41" ht="69" customHeight="1" x14ac:dyDescent="0.2">
      <c r="A6" s="207" t="s">
        <v>591</v>
      </c>
      <c r="B6" s="165"/>
      <c r="C6" s="164" t="s">
        <v>626</v>
      </c>
      <c r="D6" s="176" t="s">
        <v>625</v>
      </c>
      <c r="E6" s="165" t="s">
        <v>527</v>
      </c>
      <c r="F6" s="182">
        <v>122.25</v>
      </c>
      <c r="G6" s="183">
        <f t="shared" ref="G6:G15" si="0">F6*0.9</f>
        <v>110.02500000000001</v>
      </c>
      <c r="H6" s="183">
        <f t="shared" ref="H6:H15" si="1">F6*0.75</f>
        <v>91.6875</v>
      </c>
      <c r="I6" s="216">
        <f t="shared" ref="I6:I15" si="2">F6*0.7</f>
        <v>85.574999999999989</v>
      </c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</row>
    <row r="7" spans="1:41" ht="69" customHeight="1" x14ac:dyDescent="0.2">
      <c r="A7" s="207" t="s">
        <v>618</v>
      </c>
      <c r="B7" s="165"/>
      <c r="C7" s="164" t="s">
        <v>626</v>
      </c>
      <c r="D7" s="176" t="s">
        <v>625</v>
      </c>
      <c r="E7" s="165" t="s">
        <v>527</v>
      </c>
      <c r="F7" s="182">
        <v>307.5</v>
      </c>
      <c r="G7" s="183">
        <f t="shared" si="0"/>
        <v>276.75</v>
      </c>
      <c r="H7" s="183">
        <f t="shared" si="1"/>
        <v>230.625</v>
      </c>
      <c r="I7" s="216">
        <f t="shared" si="2"/>
        <v>215.25</v>
      </c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</row>
    <row r="8" spans="1:41" ht="69" customHeight="1" x14ac:dyDescent="0.2">
      <c r="A8" s="207" t="s">
        <v>619</v>
      </c>
      <c r="B8" s="165"/>
      <c r="C8" s="164" t="s">
        <v>626</v>
      </c>
      <c r="D8" s="176" t="s">
        <v>625</v>
      </c>
      <c r="E8" s="165" t="s">
        <v>527</v>
      </c>
      <c r="F8" s="182">
        <v>364.5</v>
      </c>
      <c r="G8" s="183">
        <f t="shared" si="0"/>
        <v>328.05</v>
      </c>
      <c r="H8" s="183">
        <f t="shared" si="1"/>
        <v>273.375</v>
      </c>
      <c r="I8" s="216">
        <f t="shared" si="2"/>
        <v>255.14999999999998</v>
      </c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</row>
    <row r="9" spans="1:41" ht="69" customHeight="1" x14ac:dyDescent="0.2">
      <c r="A9" s="207" t="s">
        <v>620</v>
      </c>
      <c r="B9" s="165"/>
      <c r="C9" s="164" t="s">
        <v>626</v>
      </c>
      <c r="D9" s="176" t="s">
        <v>625</v>
      </c>
      <c r="E9" s="165" t="s">
        <v>527</v>
      </c>
      <c r="F9" s="182">
        <v>405</v>
      </c>
      <c r="G9" s="183">
        <f t="shared" si="0"/>
        <v>364.5</v>
      </c>
      <c r="H9" s="183">
        <f t="shared" si="1"/>
        <v>303.75</v>
      </c>
      <c r="I9" s="216">
        <f t="shared" si="2"/>
        <v>283.5</v>
      </c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</row>
    <row r="10" spans="1:41" ht="69" customHeight="1" x14ac:dyDescent="0.2">
      <c r="A10" s="207" t="s">
        <v>621</v>
      </c>
      <c r="B10" s="165"/>
      <c r="C10" s="164" t="s">
        <v>626</v>
      </c>
      <c r="D10" s="176" t="s">
        <v>625</v>
      </c>
      <c r="E10" s="165" t="s">
        <v>527</v>
      </c>
      <c r="F10" s="182">
        <v>441</v>
      </c>
      <c r="G10" s="183">
        <f t="shared" si="0"/>
        <v>396.90000000000003</v>
      </c>
      <c r="H10" s="183">
        <f t="shared" si="1"/>
        <v>330.75</v>
      </c>
      <c r="I10" s="216">
        <f t="shared" si="2"/>
        <v>308.7</v>
      </c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</row>
    <row r="11" spans="1:41" ht="69" customHeight="1" x14ac:dyDescent="0.2">
      <c r="A11" s="207" t="s">
        <v>622</v>
      </c>
      <c r="B11" s="165"/>
      <c r="C11" s="164" t="s">
        <v>626</v>
      </c>
      <c r="D11" s="176" t="s">
        <v>625</v>
      </c>
      <c r="E11" s="165" t="s">
        <v>527</v>
      </c>
      <c r="F11" s="182">
        <v>483</v>
      </c>
      <c r="G11" s="183">
        <f t="shared" si="0"/>
        <v>434.7</v>
      </c>
      <c r="H11" s="183">
        <f t="shared" si="1"/>
        <v>362.25</v>
      </c>
      <c r="I11" s="216">
        <f t="shared" si="2"/>
        <v>338.09999999999997</v>
      </c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</row>
    <row r="12" spans="1:41" ht="69" customHeight="1" x14ac:dyDescent="0.2">
      <c r="A12" s="207" t="s">
        <v>597</v>
      </c>
      <c r="B12" s="165"/>
      <c r="C12" s="164" t="s">
        <v>626</v>
      </c>
      <c r="D12" s="176" t="s">
        <v>625</v>
      </c>
      <c r="E12" s="165" t="s">
        <v>527</v>
      </c>
      <c r="F12" s="182">
        <v>579</v>
      </c>
      <c r="G12" s="183">
        <f t="shared" si="0"/>
        <v>521.1</v>
      </c>
      <c r="H12" s="183">
        <f t="shared" si="1"/>
        <v>434.25</v>
      </c>
      <c r="I12" s="216">
        <f t="shared" si="2"/>
        <v>405.29999999999995</v>
      </c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</row>
    <row r="13" spans="1:41" ht="69" customHeight="1" x14ac:dyDescent="0.2">
      <c r="A13" s="207" t="s">
        <v>598</v>
      </c>
      <c r="B13" s="165"/>
      <c r="C13" s="164" t="s">
        <v>626</v>
      </c>
      <c r="D13" s="176" t="s">
        <v>625</v>
      </c>
      <c r="E13" s="165" t="s">
        <v>527</v>
      </c>
      <c r="F13" s="182">
        <v>690</v>
      </c>
      <c r="G13" s="183">
        <f t="shared" si="0"/>
        <v>621</v>
      </c>
      <c r="H13" s="183">
        <f t="shared" si="1"/>
        <v>517.5</v>
      </c>
      <c r="I13" s="216">
        <f t="shared" si="2"/>
        <v>482.99999999999994</v>
      </c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</row>
    <row r="14" spans="1:41" ht="69" customHeight="1" x14ac:dyDescent="0.2">
      <c r="A14" s="207" t="s">
        <v>623</v>
      </c>
      <c r="B14" s="165"/>
      <c r="C14" s="164" t="s">
        <v>626</v>
      </c>
      <c r="D14" s="176" t="s">
        <v>625</v>
      </c>
      <c r="E14" s="165" t="s">
        <v>527</v>
      </c>
      <c r="F14" s="182">
        <v>768</v>
      </c>
      <c r="G14" s="183">
        <f t="shared" si="0"/>
        <v>691.2</v>
      </c>
      <c r="H14" s="183">
        <f t="shared" si="1"/>
        <v>576</v>
      </c>
      <c r="I14" s="216">
        <f t="shared" si="2"/>
        <v>537.59999999999991</v>
      </c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</row>
    <row r="15" spans="1:41" ht="69" customHeight="1" thickBot="1" x14ac:dyDescent="0.25">
      <c r="A15" s="208" t="s">
        <v>624</v>
      </c>
      <c r="B15" s="203"/>
      <c r="C15" s="209" t="s">
        <v>626</v>
      </c>
      <c r="D15" s="210" t="s">
        <v>625</v>
      </c>
      <c r="E15" s="203" t="s">
        <v>527</v>
      </c>
      <c r="F15" s="217">
        <v>918</v>
      </c>
      <c r="G15" s="218">
        <f t="shared" si="0"/>
        <v>826.2</v>
      </c>
      <c r="H15" s="218">
        <f t="shared" si="1"/>
        <v>688.5</v>
      </c>
      <c r="I15" s="219">
        <f t="shared" si="2"/>
        <v>642.59999999999991</v>
      </c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</row>
    <row r="16" spans="1:41" x14ac:dyDescent="0.2">
      <c r="A16" s="212"/>
      <c r="B16" s="212"/>
      <c r="C16" s="212"/>
      <c r="D16" s="212"/>
      <c r="E16" s="212"/>
      <c r="F16" s="212"/>
      <c r="G16" s="212"/>
      <c r="H16" s="212"/>
      <c r="I16" s="212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</row>
    <row r="17" spans="1:41" x14ac:dyDescent="0.2">
      <c r="A17" s="211"/>
      <c r="B17" s="211"/>
      <c r="C17" s="211"/>
      <c r="D17" s="211"/>
      <c r="E17" s="211"/>
      <c r="F17" s="211"/>
      <c r="G17" s="211"/>
      <c r="H17" s="211"/>
      <c r="I17" s="211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</row>
    <row r="18" spans="1:41" x14ac:dyDescent="0.2">
      <c r="A18" s="211"/>
      <c r="B18" s="211"/>
      <c r="C18" s="211"/>
      <c r="D18" s="211"/>
      <c r="E18" s="211"/>
      <c r="F18" s="211"/>
      <c r="G18" s="211"/>
      <c r="H18" s="211"/>
      <c r="I18" s="211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</row>
    <row r="19" spans="1:41" x14ac:dyDescent="0.2">
      <c r="A19" s="211"/>
      <c r="B19" s="211"/>
      <c r="C19" s="211"/>
      <c r="D19" s="211"/>
      <c r="E19" s="211"/>
      <c r="F19" s="211"/>
      <c r="G19" s="211"/>
      <c r="H19" s="211"/>
      <c r="I19" s="211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</row>
    <row r="20" spans="1:41" x14ac:dyDescent="0.2">
      <c r="A20" s="211"/>
      <c r="B20" s="211"/>
      <c r="C20" s="211"/>
      <c r="D20" s="211"/>
      <c r="E20" s="211"/>
      <c r="F20" s="211"/>
      <c r="G20" s="211"/>
      <c r="H20" s="211"/>
      <c r="I20" s="211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</row>
    <row r="21" spans="1:41" x14ac:dyDescent="0.2">
      <c r="A21" s="211"/>
      <c r="B21" s="211"/>
      <c r="C21" s="211"/>
      <c r="D21" s="211"/>
      <c r="E21" s="211"/>
      <c r="F21" s="211"/>
      <c r="G21" s="211"/>
      <c r="H21" s="211"/>
      <c r="I21" s="211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</row>
    <row r="22" spans="1:41" x14ac:dyDescent="0.2">
      <c r="A22" s="211"/>
      <c r="B22" s="211"/>
      <c r="C22" s="211"/>
      <c r="D22" s="211"/>
      <c r="E22" s="211"/>
      <c r="F22" s="211"/>
      <c r="G22" s="211"/>
      <c r="H22" s="211"/>
      <c r="I22" s="211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</row>
    <row r="23" spans="1:41" x14ac:dyDescent="0.2">
      <c r="A23" s="211"/>
      <c r="B23" s="211"/>
      <c r="C23" s="211"/>
      <c r="D23" s="211"/>
      <c r="E23" s="211"/>
      <c r="F23" s="211"/>
      <c r="G23" s="211"/>
      <c r="H23" s="211"/>
      <c r="I23" s="211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</row>
    <row r="24" spans="1:41" x14ac:dyDescent="0.2">
      <c r="A24" s="211"/>
      <c r="B24" s="211"/>
      <c r="C24" s="211"/>
      <c r="D24" s="211"/>
      <c r="E24" s="211"/>
      <c r="F24" s="211"/>
      <c r="G24" s="211"/>
      <c r="H24" s="211"/>
      <c r="I24" s="211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</row>
    <row r="25" spans="1:41" x14ac:dyDescent="0.2">
      <c r="A25" s="211"/>
      <c r="B25" s="211"/>
      <c r="C25" s="211"/>
      <c r="D25" s="211"/>
      <c r="E25" s="211"/>
      <c r="F25" s="211"/>
      <c r="G25" s="211"/>
      <c r="H25" s="211"/>
      <c r="I25" s="211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</row>
    <row r="26" spans="1:41" x14ac:dyDescent="0.2">
      <c r="A26" s="211"/>
      <c r="B26" s="211"/>
      <c r="C26" s="211"/>
      <c r="D26" s="211"/>
      <c r="E26" s="211"/>
      <c r="F26" s="211"/>
      <c r="G26" s="211"/>
      <c r="H26" s="211"/>
      <c r="I26" s="211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</row>
    <row r="27" spans="1:41" x14ac:dyDescent="0.2">
      <c r="A27" s="211"/>
      <c r="B27" s="211"/>
      <c r="C27" s="211"/>
      <c r="D27" s="211"/>
      <c r="E27" s="211"/>
      <c r="F27" s="211"/>
      <c r="G27" s="211"/>
      <c r="H27" s="211"/>
      <c r="I27" s="211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</row>
    <row r="28" spans="1:41" x14ac:dyDescent="0.2">
      <c r="A28" s="211"/>
      <c r="B28" s="211"/>
      <c r="C28" s="211"/>
      <c r="D28" s="211"/>
      <c r="E28" s="211"/>
      <c r="F28" s="211"/>
      <c r="G28" s="211"/>
      <c r="H28" s="211"/>
      <c r="I28" s="211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</row>
    <row r="29" spans="1:41" x14ac:dyDescent="0.2">
      <c r="A29" s="211"/>
      <c r="B29" s="211"/>
      <c r="C29" s="211"/>
      <c r="D29" s="211"/>
      <c r="E29" s="211"/>
      <c r="F29" s="211"/>
      <c r="G29" s="211"/>
      <c r="H29" s="211"/>
      <c r="I29" s="211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</row>
    <row r="30" spans="1:41" x14ac:dyDescent="0.2">
      <c r="A30" s="211"/>
      <c r="B30" s="211"/>
      <c r="C30" s="211"/>
      <c r="D30" s="211"/>
      <c r="E30" s="211"/>
      <c r="F30" s="211"/>
      <c r="G30" s="211"/>
      <c r="H30" s="211"/>
      <c r="I30" s="211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</row>
    <row r="31" spans="1:41" x14ac:dyDescent="0.2">
      <c r="A31" s="211"/>
      <c r="B31" s="211"/>
      <c r="C31" s="211"/>
      <c r="D31" s="211"/>
      <c r="E31" s="211"/>
      <c r="F31" s="211"/>
      <c r="G31" s="211"/>
      <c r="H31" s="211"/>
      <c r="I31" s="211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</row>
    <row r="32" spans="1:41" x14ac:dyDescent="0.2">
      <c r="A32" s="211"/>
      <c r="B32" s="211"/>
      <c r="C32" s="211"/>
      <c r="D32" s="211"/>
      <c r="E32" s="211"/>
      <c r="F32" s="211"/>
      <c r="G32" s="211"/>
      <c r="H32" s="211"/>
      <c r="I32" s="211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</row>
    <row r="33" spans="1:41" x14ac:dyDescent="0.2">
      <c r="A33" s="211"/>
      <c r="B33" s="211"/>
      <c r="C33" s="211"/>
      <c r="D33" s="211"/>
      <c r="E33" s="211"/>
      <c r="F33" s="211"/>
      <c r="G33" s="211"/>
      <c r="H33" s="211"/>
      <c r="I33" s="211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</row>
    <row r="34" spans="1:41" x14ac:dyDescent="0.2">
      <c r="A34" s="211"/>
      <c r="B34" s="211"/>
      <c r="C34" s="211"/>
      <c r="D34" s="211"/>
      <c r="E34" s="211"/>
      <c r="F34" s="211"/>
      <c r="G34" s="211"/>
      <c r="H34" s="211"/>
      <c r="I34" s="211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</row>
    <row r="35" spans="1:41" x14ac:dyDescent="0.2">
      <c r="A35" s="211"/>
      <c r="B35" s="211"/>
      <c r="C35" s="211"/>
      <c r="D35" s="211"/>
      <c r="E35" s="211"/>
      <c r="F35" s="211"/>
      <c r="G35" s="211"/>
      <c r="H35" s="211"/>
      <c r="I35" s="211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</row>
    <row r="36" spans="1:41" x14ac:dyDescent="0.2">
      <c r="A36" s="211"/>
      <c r="B36" s="211"/>
      <c r="C36" s="211"/>
      <c r="D36" s="211"/>
      <c r="E36" s="211"/>
      <c r="F36" s="211"/>
      <c r="G36" s="211"/>
      <c r="H36" s="211"/>
      <c r="I36" s="211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</row>
    <row r="37" spans="1:41" x14ac:dyDescent="0.2">
      <c r="A37" s="211"/>
      <c r="B37" s="211"/>
      <c r="C37" s="211"/>
      <c r="D37" s="211"/>
      <c r="E37" s="211"/>
      <c r="F37" s="211"/>
      <c r="G37" s="211"/>
      <c r="H37" s="211"/>
      <c r="I37" s="211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</row>
    <row r="38" spans="1:41" x14ac:dyDescent="0.2">
      <c r="A38" s="211"/>
      <c r="B38" s="211"/>
      <c r="C38" s="211"/>
      <c r="D38" s="211"/>
      <c r="E38" s="211"/>
      <c r="F38" s="211"/>
      <c r="G38" s="211"/>
      <c r="H38" s="211"/>
      <c r="I38" s="211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</row>
    <row r="39" spans="1:41" x14ac:dyDescent="0.2">
      <c r="A39" s="211"/>
      <c r="B39" s="211"/>
      <c r="C39" s="211"/>
      <c r="D39" s="211"/>
      <c r="E39" s="211"/>
      <c r="F39" s="211"/>
      <c r="G39" s="211"/>
      <c r="H39" s="211"/>
      <c r="I39" s="211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</row>
    <row r="40" spans="1:41" x14ac:dyDescent="0.2">
      <c r="A40" s="211"/>
      <c r="B40" s="211"/>
      <c r="C40" s="211"/>
      <c r="D40" s="211"/>
      <c r="E40" s="211"/>
      <c r="F40" s="211"/>
      <c r="G40" s="211"/>
      <c r="H40" s="211"/>
      <c r="I40" s="211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</row>
    <row r="41" spans="1:41" x14ac:dyDescent="0.2">
      <c r="A41" s="211"/>
      <c r="B41" s="211"/>
      <c r="C41" s="211"/>
      <c r="D41" s="211"/>
      <c r="E41" s="211"/>
      <c r="F41" s="211"/>
      <c r="G41" s="211"/>
      <c r="H41" s="211"/>
      <c r="I41" s="211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</row>
    <row r="42" spans="1:41" x14ac:dyDescent="0.2">
      <c r="A42" s="211"/>
      <c r="B42" s="211"/>
      <c r="C42" s="211"/>
      <c r="D42" s="211"/>
      <c r="E42" s="211"/>
      <c r="F42" s="211"/>
      <c r="G42" s="211"/>
      <c r="H42" s="211"/>
      <c r="I42" s="211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</row>
    <row r="43" spans="1:41" x14ac:dyDescent="0.2">
      <c r="A43" s="211"/>
      <c r="B43" s="211"/>
      <c r="C43" s="211"/>
      <c r="D43" s="211"/>
      <c r="E43" s="211"/>
      <c r="F43" s="211"/>
      <c r="G43" s="211"/>
      <c r="H43" s="211"/>
      <c r="I43" s="211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</row>
    <row r="44" spans="1:41" x14ac:dyDescent="0.2">
      <c r="A44" s="211"/>
      <c r="B44" s="211"/>
      <c r="C44" s="211"/>
      <c r="D44" s="211"/>
      <c r="E44" s="211"/>
      <c r="F44" s="211"/>
      <c r="G44" s="211"/>
      <c r="H44" s="211"/>
      <c r="I44" s="211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</row>
    <row r="45" spans="1:41" x14ac:dyDescent="0.2">
      <c r="A45" s="211"/>
      <c r="B45" s="211"/>
      <c r="C45" s="211"/>
      <c r="D45" s="211"/>
      <c r="E45" s="211"/>
      <c r="F45" s="211"/>
      <c r="G45" s="211"/>
      <c r="H45" s="211"/>
      <c r="I45" s="211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</row>
    <row r="46" spans="1:41" x14ac:dyDescent="0.2">
      <c r="A46" s="211"/>
      <c r="B46" s="211"/>
      <c r="C46" s="211"/>
      <c r="D46" s="211"/>
      <c r="E46" s="211"/>
      <c r="F46" s="211"/>
      <c r="G46" s="211"/>
      <c r="H46" s="211"/>
      <c r="I46" s="211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</row>
    <row r="47" spans="1:41" x14ac:dyDescent="0.2">
      <c r="A47" s="211"/>
      <c r="B47" s="211"/>
      <c r="C47" s="211"/>
      <c r="D47" s="211"/>
      <c r="E47" s="211"/>
      <c r="F47" s="211"/>
      <c r="G47" s="211"/>
      <c r="H47" s="211"/>
      <c r="I47" s="211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</row>
    <row r="48" spans="1:41" x14ac:dyDescent="0.2">
      <c r="A48" s="211"/>
      <c r="B48" s="211"/>
      <c r="C48" s="211"/>
      <c r="D48" s="211"/>
      <c r="E48" s="211"/>
      <c r="F48" s="211"/>
      <c r="G48" s="211"/>
      <c r="H48" s="211"/>
      <c r="I48" s="211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</row>
    <row r="49" spans="1:41" x14ac:dyDescent="0.2">
      <c r="A49" s="211"/>
      <c r="B49" s="211"/>
      <c r="C49" s="211"/>
      <c r="D49" s="211"/>
      <c r="E49" s="211"/>
      <c r="F49" s="211"/>
      <c r="G49" s="211"/>
      <c r="H49" s="211"/>
      <c r="I49" s="211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</row>
    <row r="50" spans="1:41" x14ac:dyDescent="0.2">
      <c r="A50" s="211"/>
      <c r="B50" s="211"/>
      <c r="C50" s="211"/>
      <c r="D50" s="211"/>
      <c r="E50" s="211"/>
      <c r="F50" s="211"/>
      <c r="G50" s="211"/>
      <c r="H50" s="211"/>
      <c r="I50" s="211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</row>
    <row r="51" spans="1:41" x14ac:dyDescent="0.2">
      <c r="A51" s="211"/>
      <c r="B51" s="211"/>
      <c r="C51" s="211"/>
      <c r="D51" s="211"/>
      <c r="E51" s="211"/>
      <c r="F51" s="211"/>
      <c r="G51" s="211"/>
      <c r="H51" s="211"/>
      <c r="I51" s="211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</row>
    <row r="52" spans="1:41" x14ac:dyDescent="0.2">
      <c r="A52" s="211"/>
      <c r="B52" s="211"/>
      <c r="C52" s="211"/>
      <c r="D52" s="211"/>
      <c r="E52" s="211"/>
      <c r="F52" s="211"/>
      <c r="G52" s="211"/>
      <c r="H52" s="211"/>
      <c r="I52" s="211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</row>
    <row r="53" spans="1:41" x14ac:dyDescent="0.2">
      <c r="A53" s="211"/>
      <c r="B53" s="211"/>
      <c r="C53" s="211"/>
      <c r="D53" s="211"/>
      <c r="E53" s="211"/>
      <c r="F53" s="211"/>
      <c r="G53" s="211"/>
      <c r="H53" s="211"/>
      <c r="I53" s="211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</row>
    <row r="54" spans="1:41" x14ac:dyDescent="0.2">
      <c r="A54" s="211"/>
      <c r="B54" s="211"/>
      <c r="C54" s="211"/>
      <c r="D54" s="211"/>
      <c r="E54" s="211"/>
      <c r="F54" s="211"/>
      <c r="G54" s="211"/>
      <c r="H54" s="211"/>
      <c r="I54" s="211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</row>
    <row r="55" spans="1:41" x14ac:dyDescent="0.2">
      <c r="A55" s="211"/>
      <c r="B55" s="211"/>
      <c r="C55" s="211"/>
      <c r="D55" s="211"/>
      <c r="E55" s="211"/>
      <c r="F55" s="211"/>
      <c r="G55" s="211"/>
      <c r="H55" s="211"/>
      <c r="I55" s="211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</row>
    <row r="56" spans="1:41" x14ac:dyDescent="0.2">
      <c r="A56" s="211"/>
      <c r="B56" s="211"/>
      <c r="C56" s="211"/>
      <c r="D56" s="211"/>
      <c r="E56" s="211"/>
      <c r="F56" s="211"/>
      <c r="G56" s="211"/>
      <c r="H56" s="211"/>
      <c r="I56" s="211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</row>
    <row r="57" spans="1:41" x14ac:dyDescent="0.2">
      <c r="A57" s="211"/>
      <c r="B57" s="211"/>
      <c r="C57" s="211"/>
      <c r="D57" s="211"/>
      <c r="E57" s="211"/>
      <c r="F57" s="211"/>
      <c r="G57" s="211"/>
      <c r="H57" s="211"/>
      <c r="I57" s="211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</row>
    <row r="58" spans="1:41" x14ac:dyDescent="0.2">
      <c r="A58" s="211"/>
      <c r="B58" s="211"/>
      <c r="C58" s="211"/>
      <c r="D58" s="211"/>
      <c r="E58" s="211"/>
      <c r="F58" s="211"/>
      <c r="G58" s="211"/>
      <c r="H58" s="211"/>
      <c r="I58" s="211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</row>
    <row r="59" spans="1:41" x14ac:dyDescent="0.2">
      <c r="A59" s="211"/>
      <c r="B59" s="211"/>
      <c r="C59" s="211"/>
      <c r="D59" s="211"/>
      <c r="E59" s="211"/>
      <c r="F59" s="211"/>
      <c r="G59" s="211"/>
      <c r="H59" s="211"/>
      <c r="I59" s="211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</row>
    <row r="60" spans="1:41" x14ac:dyDescent="0.2">
      <c r="A60" s="211"/>
      <c r="B60" s="211"/>
      <c r="C60" s="211"/>
      <c r="D60" s="211"/>
      <c r="E60" s="211"/>
      <c r="F60" s="211"/>
      <c r="G60" s="211"/>
      <c r="H60" s="211"/>
      <c r="I60" s="211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</row>
    <row r="61" spans="1:41" x14ac:dyDescent="0.2">
      <c r="A61" s="211"/>
      <c r="B61" s="211"/>
      <c r="C61" s="211"/>
      <c r="D61" s="211"/>
      <c r="E61" s="211"/>
      <c r="F61" s="211"/>
      <c r="G61" s="211"/>
      <c r="H61" s="211"/>
      <c r="I61" s="211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</row>
    <row r="62" spans="1:41" x14ac:dyDescent="0.2">
      <c r="A62" s="211"/>
      <c r="B62" s="211"/>
      <c r="C62" s="211"/>
      <c r="D62" s="211"/>
      <c r="E62" s="211"/>
      <c r="F62" s="211"/>
      <c r="G62" s="211"/>
      <c r="H62" s="211"/>
      <c r="I62" s="211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</row>
    <row r="63" spans="1:41" x14ac:dyDescent="0.2">
      <c r="A63" s="211"/>
      <c r="B63" s="211"/>
      <c r="C63" s="211"/>
      <c r="D63" s="211"/>
      <c r="E63" s="211"/>
      <c r="F63" s="211"/>
      <c r="G63" s="211"/>
      <c r="H63" s="211"/>
      <c r="I63" s="211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</row>
    <row r="64" spans="1:41" x14ac:dyDescent="0.2">
      <c r="A64" s="211"/>
      <c r="B64" s="211"/>
      <c r="C64" s="211"/>
      <c r="D64" s="211"/>
      <c r="E64" s="211"/>
      <c r="F64" s="211"/>
      <c r="G64" s="211"/>
      <c r="H64" s="211"/>
      <c r="I64" s="211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</row>
    <row r="65" spans="1:41" x14ac:dyDescent="0.2">
      <c r="A65" s="211"/>
      <c r="B65" s="211"/>
      <c r="C65" s="211"/>
      <c r="D65" s="211"/>
      <c r="E65" s="211"/>
      <c r="F65" s="211"/>
      <c r="G65" s="211"/>
      <c r="H65" s="211"/>
      <c r="I65" s="211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</row>
    <row r="66" spans="1:41" x14ac:dyDescent="0.2">
      <c r="A66" s="211"/>
      <c r="B66" s="211"/>
      <c r="C66" s="211"/>
      <c r="D66" s="211"/>
      <c r="E66" s="211"/>
      <c r="F66" s="211"/>
      <c r="G66" s="211"/>
      <c r="H66" s="211"/>
      <c r="I66" s="211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</row>
    <row r="67" spans="1:41" x14ac:dyDescent="0.2">
      <c r="A67" s="211"/>
      <c r="B67" s="211"/>
      <c r="C67" s="211"/>
      <c r="D67" s="211"/>
      <c r="E67" s="211"/>
      <c r="F67" s="211"/>
      <c r="G67" s="211"/>
      <c r="H67" s="211"/>
      <c r="I67" s="211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</row>
    <row r="68" spans="1:41" x14ac:dyDescent="0.2">
      <c r="A68" s="211"/>
      <c r="B68" s="211"/>
      <c r="C68" s="211"/>
      <c r="D68" s="211"/>
      <c r="E68" s="211"/>
      <c r="F68" s="211"/>
      <c r="G68" s="211"/>
      <c r="H68" s="211"/>
      <c r="I68" s="211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</row>
    <row r="69" spans="1:41" x14ac:dyDescent="0.2">
      <c r="A69" s="211"/>
      <c r="B69" s="211"/>
      <c r="C69" s="211"/>
      <c r="D69" s="211"/>
      <c r="E69" s="211"/>
      <c r="F69" s="211"/>
      <c r="G69" s="211"/>
      <c r="H69" s="211"/>
      <c r="I69" s="211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</row>
    <row r="70" spans="1:41" x14ac:dyDescent="0.2">
      <c r="A70" s="211"/>
      <c r="B70" s="211"/>
      <c r="C70" s="211"/>
      <c r="D70" s="211"/>
      <c r="E70" s="211"/>
      <c r="F70" s="211"/>
      <c r="G70" s="211"/>
      <c r="H70" s="211"/>
      <c r="I70" s="211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</row>
    <row r="71" spans="1:41" x14ac:dyDescent="0.2">
      <c r="A71" s="211"/>
      <c r="B71" s="211"/>
      <c r="C71" s="211"/>
      <c r="D71" s="211"/>
      <c r="E71" s="211"/>
      <c r="F71" s="211"/>
      <c r="G71" s="211"/>
      <c r="H71" s="211"/>
      <c r="I71" s="211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</row>
    <row r="72" spans="1:41" x14ac:dyDescent="0.2">
      <c r="A72" s="211"/>
      <c r="B72" s="211"/>
      <c r="C72" s="211"/>
      <c r="D72" s="211"/>
      <c r="E72" s="211"/>
      <c r="F72" s="211"/>
      <c r="G72" s="211"/>
      <c r="H72" s="211"/>
      <c r="I72" s="211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59"/>
      <c r="AO72" s="159"/>
    </row>
    <row r="73" spans="1:41" x14ac:dyDescent="0.2">
      <c r="A73" s="211"/>
      <c r="B73" s="211"/>
      <c r="C73" s="211"/>
      <c r="D73" s="211"/>
      <c r="E73" s="211"/>
      <c r="F73" s="211"/>
      <c r="G73" s="211"/>
      <c r="H73" s="211"/>
      <c r="I73" s="211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</row>
    <row r="74" spans="1:41" x14ac:dyDescent="0.2">
      <c r="A74" s="211"/>
      <c r="B74" s="211"/>
      <c r="C74" s="211"/>
      <c r="D74" s="211"/>
      <c r="E74" s="211"/>
      <c r="F74" s="211"/>
      <c r="G74" s="211"/>
      <c r="H74" s="211"/>
      <c r="I74" s="211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</row>
    <row r="75" spans="1:41" x14ac:dyDescent="0.2">
      <c r="A75" s="211"/>
      <c r="B75" s="211"/>
      <c r="C75" s="211"/>
      <c r="D75" s="211"/>
      <c r="E75" s="211"/>
      <c r="F75" s="211"/>
      <c r="G75" s="211"/>
      <c r="H75" s="211"/>
      <c r="I75" s="211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</row>
    <row r="76" spans="1:41" x14ac:dyDescent="0.2">
      <c r="A76" s="211"/>
      <c r="B76" s="211"/>
      <c r="C76" s="211"/>
      <c r="D76" s="211"/>
      <c r="E76" s="211"/>
      <c r="F76" s="211"/>
      <c r="G76" s="211"/>
      <c r="H76" s="211"/>
      <c r="I76" s="211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</row>
    <row r="77" spans="1:41" x14ac:dyDescent="0.2">
      <c r="A77" s="211"/>
      <c r="B77" s="211"/>
      <c r="C77" s="211"/>
      <c r="D77" s="211"/>
      <c r="E77" s="211"/>
      <c r="F77" s="211"/>
      <c r="G77" s="211"/>
      <c r="H77" s="211"/>
      <c r="I77" s="211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</row>
    <row r="78" spans="1:41" x14ac:dyDescent="0.2">
      <c r="A78" s="211"/>
      <c r="B78" s="211"/>
      <c r="C78" s="211"/>
      <c r="D78" s="211"/>
      <c r="E78" s="211"/>
      <c r="F78" s="211"/>
      <c r="G78" s="211"/>
      <c r="H78" s="211"/>
      <c r="I78" s="211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</row>
    <row r="79" spans="1:41" x14ac:dyDescent="0.2">
      <c r="A79" s="211"/>
      <c r="B79" s="211"/>
      <c r="C79" s="211"/>
      <c r="D79" s="211"/>
      <c r="E79" s="211"/>
      <c r="F79" s="211"/>
      <c r="G79" s="211"/>
      <c r="H79" s="211"/>
      <c r="I79" s="211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</row>
    <row r="80" spans="1:41" x14ac:dyDescent="0.2">
      <c r="A80" s="211"/>
      <c r="B80" s="211"/>
      <c r="C80" s="211"/>
      <c r="D80" s="211"/>
      <c r="E80" s="211"/>
      <c r="F80" s="211"/>
      <c r="G80" s="211"/>
      <c r="H80" s="211"/>
      <c r="I80" s="211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</row>
    <row r="81" spans="1:41" x14ac:dyDescent="0.2">
      <c r="A81" s="211"/>
      <c r="B81" s="211"/>
      <c r="C81" s="211"/>
      <c r="D81" s="211"/>
      <c r="E81" s="211"/>
      <c r="F81" s="211"/>
      <c r="G81" s="211"/>
      <c r="H81" s="211"/>
      <c r="I81" s="211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</row>
    <row r="82" spans="1:41" x14ac:dyDescent="0.2">
      <c r="A82" s="211"/>
      <c r="B82" s="211"/>
      <c r="C82" s="211"/>
      <c r="D82" s="211"/>
      <c r="E82" s="211"/>
      <c r="F82" s="211"/>
      <c r="G82" s="211"/>
      <c r="H82" s="211"/>
      <c r="I82" s="211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</row>
    <row r="83" spans="1:41" x14ac:dyDescent="0.2">
      <c r="A83" s="211"/>
      <c r="B83" s="211"/>
      <c r="C83" s="211"/>
      <c r="D83" s="211"/>
      <c r="E83" s="211"/>
      <c r="F83" s="211"/>
      <c r="G83" s="211"/>
      <c r="H83" s="211"/>
      <c r="I83" s="211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</row>
    <row r="84" spans="1:41" x14ac:dyDescent="0.2">
      <c r="A84" s="211"/>
      <c r="B84" s="211"/>
      <c r="C84" s="211"/>
      <c r="D84" s="211"/>
      <c r="E84" s="211"/>
      <c r="F84" s="211"/>
      <c r="G84" s="211"/>
      <c r="H84" s="211"/>
      <c r="I84" s="211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</row>
    <row r="85" spans="1:41" x14ac:dyDescent="0.2">
      <c r="A85" s="211"/>
      <c r="B85" s="211"/>
      <c r="C85" s="211"/>
      <c r="D85" s="211"/>
      <c r="E85" s="211"/>
      <c r="F85" s="211"/>
      <c r="G85" s="211"/>
      <c r="H85" s="211"/>
      <c r="I85" s="211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</row>
    <row r="86" spans="1:41" x14ac:dyDescent="0.2">
      <c r="A86" s="211"/>
      <c r="B86" s="211"/>
      <c r="C86" s="211"/>
      <c r="D86" s="211"/>
      <c r="E86" s="211"/>
      <c r="F86" s="211"/>
      <c r="G86" s="211"/>
      <c r="H86" s="211"/>
      <c r="I86" s="211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</row>
    <row r="87" spans="1:41" x14ac:dyDescent="0.2">
      <c r="A87" s="211"/>
      <c r="B87" s="211"/>
      <c r="C87" s="211"/>
      <c r="D87" s="211"/>
      <c r="E87" s="211"/>
      <c r="F87" s="211"/>
      <c r="G87" s="211"/>
      <c r="H87" s="211"/>
      <c r="I87" s="211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</row>
    <row r="88" spans="1:41" x14ac:dyDescent="0.2">
      <c r="A88" s="211"/>
      <c r="B88" s="211"/>
      <c r="C88" s="211"/>
      <c r="D88" s="211"/>
      <c r="E88" s="211"/>
      <c r="F88" s="211"/>
      <c r="G88" s="211"/>
      <c r="H88" s="211"/>
      <c r="I88" s="211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</row>
    <row r="89" spans="1:41" x14ac:dyDescent="0.2">
      <c r="A89" s="211"/>
      <c r="B89" s="211"/>
      <c r="C89" s="211"/>
      <c r="D89" s="211"/>
      <c r="E89" s="211"/>
      <c r="F89" s="211"/>
      <c r="G89" s="211"/>
      <c r="H89" s="211"/>
      <c r="I89" s="211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</row>
    <row r="90" spans="1:41" x14ac:dyDescent="0.2">
      <c r="A90" s="211"/>
      <c r="B90" s="211"/>
      <c r="C90" s="211"/>
      <c r="D90" s="211"/>
      <c r="E90" s="211"/>
      <c r="F90" s="211"/>
      <c r="G90" s="211"/>
      <c r="H90" s="211"/>
      <c r="I90" s="211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59"/>
      <c r="AO90" s="159"/>
    </row>
    <row r="91" spans="1:41" x14ac:dyDescent="0.2">
      <c r="A91" s="211"/>
      <c r="B91" s="211"/>
      <c r="C91" s="211"/>
      <c r="D91" s="211"/>
      <c r="E91" s="211"/>
      <c r="F91" s="211"/>
      <c r="G91" s="211"/>
      <c r="H91" s="211"/>
      <c r="I91" s="211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</row>
    <row r="92" spans="1:41" x14ac:dyDescent="0.2">
      <c r="A92" s="211"/>
      <c r="B92" s="211"/>
      <c r="C92" s="211"/>
      <c r="D92" s="211"/>
      <c r="E92" s="211"/>
      <c r="F92" s="211"/>
      <c r="G92" s="211"/>
      <c r="H92" s="211"/>
      <c r="I92" s="211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59"/>
      <c r="AO92" s="159"/>
    </row>
    <row r="93" spans="1:41" x14ac:dyDescent="0.2">
      <c r="A93" s="211"/>
      <c r="B93" s="211"/>
      <c r="C93" s="211"/>
      <c r="D93" s="211"/>
      <c r="E93" s="211"/>
      <c r="F93" s="211"/>
      <c r="G93" s="211"/>
      <c r="H93" s="211"/>
      <c r="I93" s="211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</row>
    <row r="94" spans="1:41" x14ac:dyDescent="0.2">
      <c r="A94" s="211"/>
      <c r="B94" s="211"/>
      <c r="C94" s="211"/>
      <c r="D94" s="211"/>
      <c r="E94" s="211"/>
      <c r="F94" s="211"/>
      <c r="G94" s="211"/>
      <c r="H94" s="211"/>
      <c r="I94" s="211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</row>
    <row r="95" spans="1:41" x14ac:dyDescent="0.2">
      <c r="A95" s="211"/>
      <c r="B95" s="211"/>
      <c r="C95" s="211"/>
      <c r="D95" s="211"/>
      <c r="E95" s="211"/>
      <c r="F95" s="211"/>
      <c r="G95" s="211"/>
      <c r="H95" s="211"/>
      <c r="I95" s="211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</row>
    <row r="96" spans="1:41" x14ac:dyDescent="0.2">
      <c r="A96" s="211"/>
      <c r="B96" s="211"/>
      <c r="C96" s="211"/>
      <c r="D96" s="211"/>
      <c r="E96" s="211"/>
      <c r="F96" s="211"/>
      <c r="G96" s="211"/>
      <c r="H96" s="211"/>
      <c r="I96" s="211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</row>
    <row r="97" spans="1:41" x14ac:dyDescent="0.2">
      <c r="A97" s="211"/>
      <c r="B97" s="211"/>
      <c r="C97" s="211"/>
      <c r="D97" s="211"/>
      <c r="E97" s="211"/>
      <c r="F97" s="211"/>
      <c r="G97" s="211"/>
      <c r="H97" s="211"/>
      <c r="I97" s="211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</row>
    <row r="98" spans="1:41" x14ac:dyDescent="0.2">
      <c r="A98" s="211"/>
      <c r="B98" s="211"/>
      <c r="C98" s="211"/>
      <c r="D98" s="211"/>
      <c r="E98" s="211"/>
      <c r="F98" s="211"/>
      <c r="G98" s="211"/>
      <c r="H98" s="211"/>
      <c r="I98" s="211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</row>
    <row r="99" spans="1:41" x14ac:dyDescent="0.2">
      <c r="A99" s="211"/>
      <c r="B99" s="211"/>
      <c r="C99" s="211"/>
      <c r="D99" s="211"/>
      <c r="E99" s="211"/>
      <c r="F99" s="211"/>
      <c r="G99" s="211"/>
      <c r="H99" s="211"/>
      <c r="I99" s="211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</row>
    <row r="100" spans="1:41" x14ac:dyDescent="0.2">
      <c r="A100" s="211"/>
      <c r="B100" s="211"/>
      <c r="C100" s="211"/>
      <c r="D100" s="211"/>
      <c r="E100" s="211"/>
      <c r="F100" s="211"/>
      <c r="G100" s="211"/>
      <c r="H100" s="211"/>
      <c r="I100" s="211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</row>
    <row r="101" spans="1:41" x14ac:dyDescent="0.2">
      <c r="A101" s="211"/>
      <c r="B101" s="211"/>
      <c r="C101" s="211"/>
      <c r="D101" s="211"/>
      <c r="E101" s="211"/>
      <c r="F101" s="211"/>
      <c r="G101" s="211"/>
      <c r="H101" s="211"/>
      <c r="I101" s="211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</row>
    <row r="102" spans="1:41" x14ac:dyDescent="0.2">
      <c r="A102" s="211"/>
      <c r="B102" s="211"/>
      <c r="C102" s="211"/>
      <c r="D102" s="211"/>
      <c r="E102" s="211"/>
      <c r="F102" s="211"/>
      <c r="G102" s="211"/>
      <c r="H102" s="211"/>
      <c r="I102" s="211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</row>
    <row r="103" spans="1:41" x14ac:dyDescent="0.2">
      <c r="A103" s="211"/>
      <c r="B103" s="211"/>
      <c r="C103" s="211"/>
      <c r="D103" s="211"/>
      <c r="E103" s="211"/>
      <c r="F103" s="211"/>
      <c r="G103" s="211"/>
      <c r="H103" s="211"/>
      <c r="I103" s="211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</row>
    <row r="104" spans="1:41" x14ac:dyDescent="0.2">
      <c r="A104" s="211"/>
      <c r="B104" s="211"/>
      <c r="C104" s="211"/>
      <c r="D104" s="211"/>
      <c r="E104" s="211"/>
      <c r="F104" s="211"/>
      <c r="G104" s="211"/>
      <c r="H104" s="211"/>
      <c r="I104" s="211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</row>
    <row r="105" spans="1:41" x14ac:dyDescent="0.2">
      <c r="A105" s="211"/>
      <c r="B105" s="211"/>
      <c r="C105" s="211"/>
      <c r="D105" s="211"/>
      <c r="E105" s="211"/>
      <c r="F105" s="211"/>
      <c r="G105" s="211"/>
      <c r="H105" s="211"/>
      <c r="I105" s="211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59"/>
      <c r="AN105" s="159"/>
      <c r="AO105" s="159"/>
    </row>
    <row r="106" spans="1:41" x14ac:dyDescent="0.2">
      <c r="A106" s="211"/>
      <c r="B106" s="211"/>
      <c r="C106" s="211"/>
      <c r="D106" s="211"/>
      <c r="E106" s="211"/>
      <c r="F106" s="211"/>
      <c r="G106" s="211"/>
      <c r="H106" s="211"/>
      <c r="I106" s="211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59"/>
      <c r="AJ106" s="159"/>
      <c r="AK106" s="159"/>
      <c r="AL106" s="159"/>
      <c r="AM106" s="159"/>
      <c r="AN106" s="159"/>
      <c r="AO106" s="159"/>
    </row>
    <row r="107" spans="1:41" x14ac:dyDescent="0.2">
      <c r="A107" s="211"/>
      <c r="B107" s="211"/>
      <c r="C107" s="211"/>
      <c r="D107" s="211"/>
      <c r="E107" s="211"/>
      <c r="F107" s="211"/>
      <c r="G107" s="211"/>
      <c r="H107" s="211"/>
      <c r="I107" s="211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O107" s="159"/>
    </row>
    <row r="108" spans="1:41" x14ac:dyDescent="0.2">
      <c r="A108" s="211"/>
      <c r="B108" s="211"/>
      <c r="C108" s="211"/>
      <c r="D108" s="211"/>
      <c r="E108" s="211"/>
      <c r="F108" s="211"/>
      <c r="G108" s="211"/>
      <c r="H108" s="211"/>
      <c r="I108" s="211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159"/>
      <c r="AK108" s="159"/>
      <c r="AL108" s="159"/>
      <c r="AM108" s="159"/>
      <c r="AN108" s="159"/>
      <c r="AO108" s="159"/>
    </row>
    <row r="109" spans="1:41" x14ac:dyDescent="0.2">
      <c r="A109" s="211"/>
      <c r="B109" s="211"/>
      <c r="C109" s="211"/>
      <c r="D109" s="211"/>
      <c r="E109" s="211"/>
      <c r="F109" s="211"/>
      <c r="G109" s="211"/>
      <c r="H109" s="211"/>
      <c r="I109" s="211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159"/>
      <c r="AK109" s="159"/>
      <c r="AL109" s="159"/>
      <c r="AM109" s="159"/>
      <c r="AN109" s="159"/>
      <c r="AO109" s="159"/>
    </row>
    <row r="110" spans="1:41" x14ac:dyDescent="0.2">
      <c r="A110" s="211"/>
      <c r="B110" s="211"/>
      <c r="C110" s="211"/>
      <c r="D110" s="211"/>
      <c r="E110" s="211"/>
      <c r="F110" s="211"/>
      <c r="G110" s="211"/>
      <c r="H110" s="211"/>
      <c r="I110" s="211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159"/>
      <c r="AK110" s="159"/>
      <c r="AL110" s="159"/>
      <c r="AM110" s="159"/>
      <c r="AN110" s="159"/>
      <c r="AO110" s="159"/>
    </row>
    <row r="111" spans="1:41" x14ac:dyDescent="0.2">
      <c r="A111" s="211"/>
      <c r="B111" s="211"/>
      <c r="C111" s="211"/>
      <c r="D111" s="211"/>
      <c r="E111" s="211"/>
      <c r="F111" s="211"/>
      <c r="G111" s="211"/>
      <c r="H111" s="211"/>
      <c r="I111" s="211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  <c r="AK111" s="159"/>
      <c r="AL111" s="159"/>
      <c r="AM111" s="159"/>
      <c r="AN111" s="159"/>
      <c r="AO111" s="159"/>
    </row>
    <row r="112" spans="1:41" x14ac:dyDescent="0.2">
      <c r="A112" s="211"/>
      <c r="B112" s="211"/>
      <c r="C112" s="211"/>
      <c r="D112" s="211"/>
      <c r="E112" s="211"/>
      <c r="F112" s="211"/>
      <c r="G112" s="211"/>
      <c r="H112" s="211"/>
      <c r="I112" s="211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59"/>
      <c r="AE112" s="159"/>
      <c r="AF112" s="159"/>
      <c r="AG112" s="159"/>
      <c r="AH112" s="159"/>
      <c r="AI112" s="159"/>
      <c r="AJ112" s="159"/>
      <c r="AK112" s="159"/>
      <c r="AL112" s="159"/>
      <c r="AM112" s="159"/>
      <c r="AN112" s="159"/>
      <c r="AO112" s="159"/>
    </row>
    <row r="113" spans="1:41" x14ac:dyDescent="0.2">
      <c r="A113" s="211"/>
      <c r="B113" s="211"/>
      <c r="C113" s="211"/>
      <c r="D113" s="211"/>
      <c r="E113" s="211"/>
      <c r="F113" s="211"/>
      <c r="G113" s="211"/>
      <c r="H113" s="211"/>
      <c r="I113" s="211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59"/>
      <c r="AE113" s="159"/>
      <c r="AF113" s="159"/>
      <c r="AG113" s="159"/>
      <c r="AH113" s="159"/>
      <c r="AI113" s="159"/>
      <c r="AJ113" s="159"/>
      <c r="AK113" s="159"/>
      <c r="AL113" s="159"/>
      <c r="AM113" s="159"/>
      <c r="AN113" s="159"/>
      <c r="AO113" s="159"/>
    </row>
    <row r="114" spans="1:41" x14ac:dyDescent="0.2">
      <c r="A114" s="211"/>
      <c r="B114" s="211"/>
      <c r="C114" s="211"/>
      <c r="D114" s="211"/>
      <c r="E114" s="211"/>
      <c r="F114" s="211"/>
      <c r="G114" s="211"/>
      <c r="H114" s="211"/>
      <c r="I114" s="211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  <c r="AO114" s="159"/>
    </row>
    <row r="115" spans="1:41" x14ac:dyDescent="0.2">
      <c r="A115" s="211"/>
      <c r="B115" s="211"/>
      <c r="C115" s="211"/>
      <c r="D115" s="211"/>
      <c r="E115" s="211"/>
      <c r="F115" s="211"/>
      <c r="G115" s="211"/>
      <c r="H115" s="211"/>
      <c r="I115" s="211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59"/>
      <c r="AN115" s="159"/>
      <c r="AO115" s="159"/>
    </row>
    <row r="116" spans="1:41" x14ac:dyDescent="0.2">
      <c r="A116" s="211"/>
      <c r="B116" s="211"/>
      <c r="C116" s="211"/>
      <c r="D116" s="211"/>
      <c r="E116" s="211"/>
      <c r="F116" s="211"/>
      <c r="G116" s="211"/>
      <c r="H116" s="211"/>
      <c r="I116" s="211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59"/>
      <c r="AO116" s="159"/>
    </row>
    <row r="117" spans="1:41" x14ac:dyDescent="0.2">
      <c r="A117" s="211"/>
      <c r="B117" s="211"/>
      <c r="C117" s="211"/>
      <c r="D117" s="211"/>
      <c r="E117" s="211"/>
      <c r="F117" s="211"/>
      <c r="G117" s="211"/>
      <c r="H117" s="211"/>
      <c r="I117" s="211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59"/>
    </row>
    <row r="118" spans="1:41" x14ac:dyDescent="0.2">
      <c r="A118" s="211"/>
      <c r="B118" s="211"/>
      <c r="C118" s="211"/>
      <c r="D118" s="211"/>
      <c r="E118" s="211"/>
      <c r="F118" s="211"/>
      <c r="G118" s="211"/>
      <c r="H118" s="211"/>
      <c r="I118" s="211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  <c r="AO118" s="159"/>
    </row>
    <row r="119" spans="1:41" x14ac:dyDescent="0.2">
      <c r="A119" s="211"/>
      <c r="B119" s="211"/>
      <c r="C119" s="211"/>
      <c r="D119" s="211"/>
      <c r="E119" s="211"/>
      <c r="F119" s="211"/>
      <c r="G119" s="211"/>
      <c r="H119" s="211"/>
      <c r="I119" s="211"/>
    </row>
    <row r="120" spans="1:41" x14ac:dyDescent="0.2">
      <c r="A120" s="211"/>
      <c r="B120" s="211"/>
      <c r="C120" s="211"/>
      <c r="D120" s="211"/>
      <c r="E120" s="211"/>
      <c r="F120" s="211"/>
      <c r="G120" s="211"/>
      <c r="H120" s="211"/>
      <c r="I120" s="211"/>
    </row>
    <row r="121" spans="1:41" x14ac:dyDescent="0.2">
      <c r="A121" s="211"/>
      <c r="B121" s="211"/>
      <c r="C121" s="211"/>
      <c r="D121" s="211"/>
      <c r="E121" s="211"/>
      <c r="F121" s="211"/>
      <c r="G121" s="211"/>
      <c r="H121" s="211"/>
      <c r="I121" s="211"/>
    </row>
    <row r="122" spans="1:41" x14ac:dyDescent="0.2">
      <c r="A122" s="211"/>
      <c r="B122" s="211"/>
      <c r="C122" s="211"/>
      <c r="D122" s="211"/>
      <c r="E122" s="211"/>
      <c r="F122" s="211"/>
      <c r="G122" s="211"/>
      <c r="H122" s="211"/>
      <c r="I122" s="211"/>
    </row>
    <row r="123" spans="1:41" x14ac:dyDescent="0.2">
      <c r="A123" s="211"/>
      <c r="B123" s="211"/>
      <c r="C123" s="211"/>
      <c r="D123" s="211"/>
      <c r="E123" s="211"/>
      <c r="F123" s="211"/>
      <c r="G123" s="211"/>
      <c r="H123" s="211"/>
      <c r="I123" s="211"/>
    </row>
    <row r="124" spans="1:41" x14ac:dyDescent="0.2">
      <c r="A124" s="211"/>
      <c r="B124" s="211"/>
      <c r="C124" s="211"/>
      <c r="D124" s="211"/>
      <c r="E124" s="211"/>
      <c r="F124" s="211"/>
      <c r="G124" s="211"/>
      <c r="H124" s="211"/>
      <c r="I124" s="211"/>
    </row>
    <row r="125" spans="1:41" x14ac:dyDescent="0.2">
      <c r="A125" s="211"/>
      <c r="B125" s="211"/>
      <c r="C125" s="211"/>
      <c r="D125" s="211"/>
      <c r="E125" s="211"/>
      <c r="F125" s="211"/>
      <c r="G125" s="211"/>
      <c r="H125" s="211"/>
      <c r="I125" s="211"/>
    </row>
    <row r="126" spans="1:41" x14ac:dyDescent="0.2">
      <c r="A126" s="211"/>
      <c r="B126" s="211"/>
      <c r="C126" s="211"/>
      <c r="D126" s="211"/>
      <c r="E126" s="211"/>
      <c r="F126" s="211"/>
      <c r="G126" s="211"/>
      <c r="H126" s="211"/>
      <c r="I126" s="211"/>
    </row>
    <row r="127" spans="1:41" x14ac:dyDescent="0.2">
      <c r="A127" s="211"/>
      <c r="B127" s="211"/>
      <c r="C127" s="211"/>
      <c r="D127" s="211"/>
      <c r="E127" s="211"/>
      <c r="F127" s="211"/>
      <c r="G127" s="211"/>
      <c r="H127" s="211"/>
      <c r="I127" s="211"/>
    </row>
    <row r="128" spans="1:41" x14ac:dyDescent="0.2">
      <c r="A128" s="211"/>
      <c r="B128" s="211"/>
      <c r="C128" s="211"/>
      <c r="D128" s="211"/>
      <c r="E128" s="211"/>
      <c r="F128" s="211"/>
      <c r="G128" s="211"/>
      <c r="H128" s="211"/>
      <c r="I128" s="211"/>
    </row>
    <row r="129" spans="1:9" x14ac:dyDescent="0.2">
      <c r="A129" s="211"/>
      <c r="B129" s="211"/>
      <c r="C129" s="211"/>
      <c r="D129" s="211"/>
      <c r="E129" s="211"/>
      <c r="F129" s="211"/>
      <c r="G129" s="211"/>
      <c r="H129" s="211"/>
      <c r="I129" s="211"/>
    </row>
    <row r="130" spans="1:9" x14ac:dyDescent="0.2">
      <c r="A130" s="211"/>
      <c r="B130" s="211"/>
      <c r="C130" s="211"/>
      <c r="D130" s="211"/>
      <c r="E130" s="211"/>
      <c r="F130" s="211"/>
      <c r="G130" s="211"/>
      <c r="H130" s="211"/>
      <c r="I130" s="211"/>
    </row>
    <row r="131" spans="1:9" x14ac:dyDescent="0.2">
      <c r="A131" s="211"/>
      <c r="B131" s="211"/>
      <c r="C131" s="211"/>
      <c r="D131" s="211"/>
      <c r="E131" s="211"/>
      <c r="F131" s="211"/>
      <c r="G131" s="211"/>
      <c r="H131" s="211"/>
      <c r="I131" s="211"/>
    </row>
    <row r="132" spans="1:9" x14ac:dyDescent="0.2">
      <c r="A132" s="211"/>
      <c r="B132" s="211"/>
      <c r="C132" s="211"/>
      <c r="D132" s="211"/>
      <c r="E132" s="211"/>
      <c r="F132" s="211"/>
      <c r="G132" s="211"/>
      <c r="H132" s="211"/>
      <c r="I132" s="211"/>
    </row>
    <row r="133" spans="1:9" x14ac:dyDescent="0.2">
      <c r="A133" s="211"/>
      <c r="B133" s="211"/>
      <c r="C133" s="211"/>
      <c r="D133" s="211"/>
      <c r="E133" s="211"/>
      <c r="F133" s="211"/>
      <c r="G133" s="211"/>
      <c r="H133" s="211"/>
      <c r="I133" s="211"/>
    </row>
    <row r="134" spans="1:9" x14ac:dyDescent="0.2">
      <c r="A134" s="211"/>
      <c r="B134" s="211"/>
      <c r="C134" s="211"/>
      <c r="D134" s="211"/>
      <c r="E134" s="211"/>
      <c r="F134" s="211"/>
      <c r="G134" s="211"/>
      <c r="H134" s="211"/>
      <c r="I134" s="211"/>
    </row>
    <row r="135" spans="1:9" x14ac:dyDescent="0.2">
      <c r="A135" s="211"/>
      <c r="B135" s="211"/>
      <c r="C135" s="211"/>
      <c r="D135" s="211"/>
      <c r="E135" s="211"/>
      <c r="F135" s="211"/>
      <c r="G135" s="211"/>
      <c r="H135" s="211"/>
      <c r="I135" s="211"/>
    </row>
    <row r="136" spans="1:9" x14ac:dyDescent="0.2">
      <c r="A136" s="211"/>
      <c r="B136" s="211"/>
      <c r="C136" s="211"/>
      <c r="D136" s="211"/>
      <c r="E136" s="211"/>
      <c r="F136" s="211"/>
      <c r="G136" s="211"/>
      <c r="H136" s="211"/>
      <c r="I136" s="211"/>
    </row>
    <row r="137" spans="1:9" x14ac:dyDescent="0.2">
      <c r="A137" s="211"/>
      <c r="B137" s="211"/>
      <c r="C137" s="211"/>
      <c r="D137" s="211"/>
      <c r="E137" s="211"/>
      <c r="F137" s="211"/>
      <c r="G137" s="211"/>
      <c r="H137" s="211"/>
      <c r="I137" s="211"/>
    </row>
    <row r="138" spans="1:9" x14ac:dyDescent="0.2">
      <c r="A138" s="211"/>
      <c r="B138" s="211"/>
      <c r="C138" s="211"/>
      <c r="D138" s="211"/>
      <c r="E138" s="211"/>
      <c r="F138" s="211"/>
      <c r="G138" s="211"/>
      <c r="H138" s="211"/>
      <c r="I138" s="211"/>
    </row>
    <row r="139" spans="1:9" x14ac:dyDescent="0.2">
      <c r="A139" s="211"/>
      <c r="B139" s="211"/>
      <c r="C139" s="211"/>
      <c r="D139" s="211"/>
      <c r="E139" s="211"/>
      <c r="F139" s="211"/>
      <c r="G139" s="211"/>
      <c r="H139" s="211"/>
      <c r="I139" s="211"/>
    </row>
    <row r="140" spans="1:9" x14ac:dyDescent="0.2">
      <c r="A140" s="211"/>
      <c r="B140" s="211"/>
      <c r="C140" s="211"/>
      <c r="D140" s="211"/>
      <c r="E140" s="211"/>
      <c r="F140" s="211"/>
      <c r="G140" s="211"/>
      <c r="H140" s="211"/>
      <c r="I140" s="211"/>
    </row>
    <row r="141" spans="1:9" x14ac:dyDescent="0.2">
      <c r="A141" s="211"/>
      <c r="B141" s="211"/>
      <c r="C141" s="211"/>
      <c r="D141" s="211"/>
      <c r="E141" s="211"/>
      <c r="F141" s="211"/>
      <c r="G141" s="211"/>
      <c r="H141" s="211"/>
      <c r="I141" s="211"/>
    </row>
    <row r="142" spans="1:9" x14ac:dyDescent="0.2">
      <c r="A142" s="211"/>
      <c r="B142" s="211"/>
      <c r="C142" s="211"/>
      <c r="D142" s="211"/>
      <c r="E142" s="211"/>
      <c r="F142" s="211"/>
      <c r="G142" s="211"/>
      <c r="H142" s="211"/>
      <c r="I142" s="211"/>
    </row>
    <row r="143" spans="1:9" x14ac:dyDescent="0.2">
      <c r="A143" s="211"/>
      <c r="B143" s="211"/>
      <c r="C143" s="211"/>
      <c r="D143" s="211"/>
      <c r="E143" s="211"/>
      <c r="F143" s="211"/>
      <c r="G143" s="211"/>
      <c r="H143" s="211"/>
      <c r="I143" s="211"/>
    </row>
    <row r="144" spans="1:9" x14ac:dyDescent="0.2">
      <c r="A144" s="211"/>
      <c r="B144" s="211"/>
      <c r="C144" s="211"/>
      <c r="D144" s="211"/>
      <c r="E144" s="211"/>
      <c r="F144" s="211"/>
      <c r="G144" s="211"/>
      <c r="H144" s="211"/>
      <c r="I144" s="211"/>
    </row>
    <row r="145" spans="1:9" x14ac:dyDescent="0.2">
      <c r="A145" s="211"/>
      <c r="B145" s="211"/>
      <c r="C145" s="211"/>
      <c r="D145" s="211"/>
      <c r="E145" s="211"/>
      <c r="F145" s="211"/>
      <c r="G145" s="211"/>
      <c r="H145" s="211"/>
      <c r="I145" s="211"/>
    </row>
    <row r="146" spans="1:9" x14ac:dyDescent="0.2">
      <c r="A146" s="211"/>
      <c r="B146" s="211"/>
      <c r="C146" s="211"/>
      <c r="D146" s="211"/>
      <c r="E146" s="211"/>
      <c r="F146" s="211"/>
      <c r="G146" s="211"/>
      <c r="H146" s="211"/>
      <c r="I146" s="211"/>
    </row>
    <row r="147" spans="1:9" x14ac:dyDescent="0.2">
      <c r="A147" s="211"/>
      <c r="B147" s="211"/>
      <c r="C147" s="211"/>
      <c r="D147" s="211"/>
      <c r="E147" s="211"/>
      <c r="F147" s="211"/>
      <c r="G147" s="211"/>
      <c r="H147" s="211"/>
      <c r="I147" s="211"/>
    </row>
    <row r="148" spans="1:9" x14ac:dyDescent="0.2">
      <c r="A148" s="211"/>
      <c r="B148" s="211"/>
      <c r="C148" s="211"/>
      <c r="D148" s="211"/>
      <c r="E148" s="211"/>
      <c r="F148" s="211"/>
      <c r="G148" s="211"/>
      <c r="H148" s="211"/>
      <c r="I148" s="211"/>
    </row>
    <row r="149" spans="1:9" x14ac:dyDescent="0.2">
      <c r="A149" s="211"/>
      <c r="B149" s="211"/>
      <c r="C149" s="211"/>
      <c r="D149" s="211"/>
      <c r="E149" s="211"/>
      <c r="F149" s="211"/>
      <c r="G149" s="211"/>
      <c r="H149" s="211"/>
      <c r="I149" s="211"/>
    </row>
    <row r="150" spans="1:9" x14ac:dyDescent="0.2">
      <c r="A150" s="211"/>
      <c r="B150" s="211"/>
      <c r="C150" s="211"/>
      <c r="D150" s="211"/>
      <c r="E150" s="211"/>
      <c r="F150" s="211"/>
      <c r="G150" s="211"/>
      <c r="H150" s="211"/>
      <c r="I150" s="211"/>
    </row>
    <row r="151" spans="1:9" x14ac:dyDescent="0.2">
      <c r="A151" s="211"/>
      <c r="B151" s="211"/>
      <c r="C151" s="211"/>
      <c r="D151" s="211"/>
      <c r="E151" s="211"/>
      <c r="F151" s="211"/>
      <c r="G151" s="211"/>
      <c r="H151" s="211"/>
      <c r="I151" s="211"/>
    </row>
    <row r="152" spans="1:9" x14ac:dyDescent="0.2">
      <c r="A152" s="211"/>
      <c r="B152" s="211"/>
      <c r="C152" s="211"/>
      <c r="D152" s="211"/>
      <c r="E152" s="211"/>
      <c r="F152" s="211"/>
      <c r="G152" s="211"/>
      <c r="H152" s="211"/>
      <c r="I152" s="211"/>
    </row>
    <row r="153" spans="1:9" x14ac:dyDescent="0.2">
      <c r="A153" s="211"/>
      <c r="B153" s="211"/>
      <c r="C153" s="211"/>
      <c r="D153" s="211"/>
      <c r="E153" s="211"/>
      <c r="F153" s="211"/>
      <c r="G153" s="211"/>
      <c r="H153" s="211"/>
      <c r="I153" s="211"/>
    </row>
    <row r="154" spans="1:9" x14ac:dyDescent="0.2">
      <c r="A154" s="211"/>
      <c r="B154" s="211"/>
      <c r="C154" s="211"/>
      <c r="D154" s="211"/>
      <c r="E154" s="211"/>
      <c r="F154" s="211"/>
      <c r="G154" s="211"/>
      <c r="H154" s="211"/>
      <c r="I154" s="211"/>
    </row>
    <row r="155" spans="1:9" x14ac:dyDescent="0.2">
      <c r="A155" s="211"/>
      <c r="B155" s="211"/>
      <c r="C155" s="211"/>
      <c r="D155" s="211"/>
      <c r="E155" s="211"/>
      <c r="F155" s="211"/>
      <c r="G155" s="211"/>
      <c r="H155" s="211"/>
      <c r="I155" s="211"/>
    </row>
    <row r="156" spans="1:9" x14ac:dyDescent="0.2">
      <c r="A156" s="211"/>
      <c r="B156" s="211"/>
      <c r="C156" s="211"/>
      <c r="D156" s="211"/>
      <c r="E156" s="211"/>
      <c r="F156" s="211"/>
      <c r="G156" s="211"/>
      <c r="H156" s="211"/>
      <c r="I156" s="211"/>
    </row>
    <row r="157" spans="1:9" x14ac:dyDescent="0.2">
      <c r="A157" s="211"/>
      <c r="B157" s="211"/>
      <c r="C157" s="211"/>
      <c r="D157" s="211"/>
      <c r="E157" s="211"/>
      <c r="F157" s="211"/>
      <c r="G157" s="211"/>
      <c r="H157" s="211"/>
      <c r="I157" s="211"/>
    </row>
    <row r="158" spans="1:9" x14ac:dyDescent="0.2">
      <c r="A158" s="211"/>
      <c r="B158" s="211"/>
      <c r="C158" s="211"/>
      <c r="D158" s="211"/>
      <c r="E158" s="211"/>
      <c r="F158" s="211"/>
      <c r="G158" s="211"/>
      <c r="H158" s="211"/>
      <c r="I158" s="211"/>
    </row>
    <row r="159" spans="1:9" x14ac:dyDescent="0.2">
      <c r="A159" s="211"/>
      <c r="B159" s="211"/>
      <c r="C159" s="211"/>
      <c r="D159" s="211"/>
      <c r="E159" s="211"/>
      <c r="F159" s="211"/>
      <c r="G159" s="211"/>
      <c r="H159" s="211"/>
      <c r="I159" s="211"/>
    </row>
    <row r="160" spans="1:9" x14ac:dyDescent="0.2">
      <c r="A160" s="211"/>
      <c r="B160" s="211"/>
      <c r="C160" s="211"/>
      <c r="D160" s="211"/>
      <c r="E160" s="211"/>
      <c r="F160" s="211"/>
      <c r="G160" s="211"/>
      <c r="H160" s="211"/>
      <c r="I160" s="211"/>
    </row>
    <row r="161" spans="1:9" x14ac:dyDescent="0.2">
      <c r="A161" s="211"/>
      <c r="B161" s="211"/>
      <c r="C161" s="211"/>
      <c r="D161" s="211"/>
      <c r="E161" s="211"/>
      <c r="F161" s="211"/>
      <c r="G161" s="211"/>
      <c r="H161" s="211"/>
      <c r="I161" s="211"/>
    </row>
    <row r="162" spans="1:9" x14ac:dyDescent="0.2">
      <c r="A162" s="211"/>
      <c r="B162" s="211"/>
      <c r="C162" s="211"/>
      <c r="D162" s="211"/>
      <c r="E162" s="211"/>
      <c r="F162" s="211"/>
      <c r="G162" s="211"/>
      <c r="H162" s="211"/>
      <c r="I162" s="211"/>
    </row>
    <row r="163" spans="1:9" x14ac:dyDescent="0.2">
      <c r="A163" s="211"/>
      <c r="B163" s="211"/>
      <c r="C163" s="211"/>
      <c r="D163" s="211"/>
      <c r="E163" s="211"/>
      <c r="F163" s="211"/>
      <c r="G163" s="211"/>
      <c r="H163" s="211"/>
      <c r="I163" s="211"/>
    </row>
    <row r="164" spans="1:9" x14ac:dyDescent="0.2">
      <c r="A164" s="211"/>
      <c r="B164" s="211"/>
      <c r="C164" s="211"/>
      <c r="D164" s="211"/>
      <c r="E164" s="211"/>
      <c r="F164" s="211"/>
      <c r="G164" s="211"/>
      <c r="H164" s="211"/>
      <c r="I164" s="211"/>
    </row>
    <row r="165" spans="1:9" x14ac:dyDescent="0.2">
      <c r="A165" s="211"/>
      <c r="B165" s="211"/>
      <c r="C165" s="211"/>
      <c r="D165" s="211"/>
      <c r="E165" s="211"/>
      <c r="F165" s="211"/>
      <c r="G165" s="211"/>
      <c r="H165" s="211"/>
      <c r="I165" s="211"/>
    </row>
    <row r="166" spans="1:9" x14ac:dyDescent="0.2">
      <c r="A166" s="211"/>
      <c r="B166" s="211"/>
      <c r="C166" s="211"/>
      <c r="D166" s="211"/>
      <c r="E166" s="211"/>
      <c r="F166" s="211"/>
      <c r="G166" s="211"/>
      <c r="H166" s="211"/>
      <c r="I166" s="211"/>
    </row>
    <row r="167" spans="1:9" x14ac:dyDescent="0.2">
      <c r="A167" s="211"/>
      <c r="B167" s="211"/>
      <c r="C167" s="211"/>
      <c r="D167" s="211"/>
      <c r="E167" s="211"/>
      <c r="F167" s="211"/>
      <c r="G167" s="211"/>
      <c r="H167" s="211"/>
      <c r="I167" s="211"/>
    </row>
    <row r="168" spans="1:9" x14ac:dyDescent="0.2">
      <c r="A168" s="211"/>
      <c r="B168" s="211"/>
      <c r="C168" s="211"/>
      <c r="D168" s="211"/>
      <c r="E168" s="211"/>
      <c r="F168" s="211"/>
      <c r="G168" s="211"/>
      <c r="H168" s="211"/>
      <c r="I168" s="211"/>
    </row>
    <row r="169" spans="1:9" x14ac:dyDescent="0.2">
      <c r="A169" s="211"/>
      <c r="B169" s="211"/>
      <c r="C169" s="211"/>
      <c r="D169" s="211"/>
      <c r="E169" s="211"/>
      <c r="F169" s="211"/>
      <c r="G169" s="211"/>
      <c r="H169" s="211"/>
      <c r="I169" s="211"/>
    </row>
    <row r="170" spans="1:9" x14ac:dyDescent="0.2">
      <c r="A170" s="211"/>
      <c r="B170" s="211"/>
      <c r="C170" s="211"/>
      <c r="D170" s="211"/>
      <c r="E170" s="211"/>
      <c r="F170" s="211"/>
      <c r="G170" s="211"/>
      <c r="H170" s="211"/>
      <c r="I170" s="211"/>
    </row>
    <row r="171" spans="1:9" x14ac:dyDescent="0.2">
      <c r="A171" s="211"/>
      <c r="B171" s="211"/>
      <c r="C171" s="211"/>
      <c r="D171" s="211"/>
      <c r="E171" s="211"/>
      <c r="F171" s="211"/>
      <c r="G171" s="211"/>
      <c r="H171" s="211"/>
      <c r="I171" s="211"/>
    </row>
    <row r="172" spans="1:9" x14ac:dyDescent="0.2">
      <c r="A172" s="211"/>
      <c r="B172" s="211"/>
      <c r="C172" s="211"/>
      <c r="D172" s="211"/>
      <c r="E172" s="211"/>
      <c r="F172" s="211"/>
      <c r="G172" s="211"/>
      <c r="H172" s="211"/>
      <c r="I172" s="211"/>
    </row>
    <row r="173" spans="1:9" x14ac:dyDescent="0.2">
      <c r="A173" s="211"/>
      <c r="B173" s="211"/>
      <c r="C173" s="211"/>
      <c r="D173" s="211"/>
      <c r="E173" s="211"/>
      <c r="F173" s="211"/>
      <c r="G173" s="211"/>
      <c r="H173" s="211"/>
      <c r="I173" s="211"/>
    </row>
    <row r="174" spans="1:9" x14ac:dyDescent="0.2">
      <c r="A174" s="211"/>
      <c r="B174" s="211"/>
      <c r="C174" s="211"/>
      <c r="D174" s="211"/>
      <c r="E174" s="211"/>
      <c r="F174" s="211"/>
      <c r="G174" s="211"/>
      <c r="H174" s="211"/>
      <c r="I174" s="211"/>
    </row>
    <row r="175" spans="1:9" x14ac:dyDescent="0.2">
      <c r="A175" s="211"/>
      <c r="B175" s="211"/>
      <c r="C175" s="211"/>
      <c r="D175" s="211"/>
      <c r="E175" s="211"/>
      <c r="F175" s="211"/>
      <c r="G175" s="211"/>
      <c r="H175" s="211"/>
      <c r="I175" s="211"/>
    </row>
    <row r="176" spans="1:9" x14ac:dyDescent="0.2">
      <c r="A176" s="211"/>
      <c r="B176" s="211"/>
      <c r="C176" s="211"/>
      <c r="D176" s="211"/>
      <c r="E176" s="211"/>
      <c r="F176" s="211"/>
      <c r="G176" s="211"/>
      <c r="H176" s="211"/>
      <c r="I176" s="211"/>
    </row>
  </sheetData>
  <mergeCells count="12">
    <mergeCell ref="J1:AO118"/>
    <mergeCell ref="A16:I176"/>
    <mergeCell ref="E2:E3"/>
    <mergeCell ref="F2:F3"/>
    <mergeCell ref="G2:G3"/>
    <mergeCell ref="H2:H3"/>
    <mergeCell ref="I2:I3"/>
    <mergeCell ref="A4:I4"/>
    <mergeCell ref="A2:A3"/>
    <mergeCell ref="B2:B3"/>
    <mergeCell ref="C2:C3"/>
    <mergeCell ref="D2:D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5"/>
  <sheetViews>
    <sheetView zoomScale="145" workbookViewId="0">
      <pane xSplit="1" ySplit="2" topLeftCell="B348" activePane="bottomRight" state="frozen"/>
      <selection pane="topRight" activeCell="B1" sqref="B1"/>
      <selection pane="bottomLeft" activeCell="A3" sqref="A3"/>
      <selection pane="bottomRight" activeCell="F58" sqref="F58:F354"/>
    </sheetView>
  </sheetViews>
  <sheetFormatPr defaultColWidth="11.42578125" defaultRowHeight="15.75" x14ac:dyDescent="0.25"/>
  <cols>
    <col min="1" max="1" width="4" customWidth="1"/>
    <col min="2" max="2" width="15.85546875" customWidth="1"/>
    <col min="3" max="3" width="10.5703125" customWidth="1"/>
    <col min="4" max="4" width="23.7109375" customWidth="1"/>
    <col min="5" max="5" width="11.5703125" customWidth="1"/>
    <col min="6" max="6" width="6.42578125" customWidth="1"/>
    <col min="7" max="7" width="8.85546875" customWidth="1"/>
    <col min="8" max="8" width="7.42578125" customWidth="1"/>
    <col min="9" max="9" width="8.7109375" style="1" customWidth="1"/>
  </cols>
  <sheetData>
    <row r="2" spans="1:9" ht="29.25" customHeight="1" thickBot="1" x14ac:dyDescent="0.25">
      <c r="A2" s="2" t="s">
        <v>1</v>
      </c>
      <c r="B2" s="2" t="s">
        <v>9</v>
      </c>
      <c r="C2" s="2" t="s">
        <v>10</v>
      </c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3" t="s">
        <v>58</v>
      </c>
    </row>
    <row r="3" spans="1:9" ht="16.5" thickBot="1" x14ac:dyDescent="0.3">
      <c r="A3" s="4">
        <v>1</v>
      </c>
      <c r="B3" s="5" t="s">
        <v>11</v>
      </c>
      <c r="C3" s="5" t="s">
        <v>26</v>
      </c>
      <c r="D3" s="5" t="s">
        <v>13</v>
      </c>
      <c r="E3" s="6">
        <v>350</v>
      </c>
      <c r="F3" s="7">
        <v>38.782800000000002</v>
      </c>
      <c r="G3" s="8">
        <v>39.06</v>
      </c>
      <c r="H3" s="8">
        <v>39</v>
      </c>
      <c r="I3" s="8">
        <v>39.06</v>
      </c>
    </row>
    <row r="4" spans="1:9" ht="16.5" thickBot="1" x14ac:dyDescent="0.3">
      <c r="A4" s="4">
        <v>2</v>
      </c>
      <c r="B4" s="5" t="s">
        <v>14</v>
      </c>
      <c r="C4" s="5" t="s">
        <v>2</v>
      </c>
      <c r="D4" s="5" t="s">
        <v>13</v>
      </c>
      <c r="E4" s="6">
        <v>350</v>
      </c>
      <c r="F4" s="7">
        <v>73</v>
      </c>
      <c r="G4" s="8">
        <v>73.08</v>
      </c>
      <c r="H4" s="8">
        <v>72</v>
      </c>
      <c r="I4" s="8">
        <v>72.14</v>
      </c>
    </row>
    <row r="5" spans="1:9" ht="16.5" thickBot="1" x14ac:dyDescent="0.3">
      <c r="A5" s="4">
        <v>3</v>
      </c>
      <c r="B5" s="5" t="s">
        <v>15</v>
      </c>
      <c r="C5" s="5" t="s">
        <v>3</v>
      </c>
      <c r="D5" s="5" t="s">
        <v>13</v>
      </c>
      <c r="E5" s="6">
        <v>350</v>
      </c>
      <c r="F5" s="7">
        <v>143.56440000000001</v>
      </c>
      <c r="G5" s="8">
        <v>144.27000000000001</v>
      </c>
      <c r="H5" s="8">
        <v>144</v>
      </c>
      <c r="I5" s="8">
        <v>143.63999999999999</v>
      </c>
    </row>
    <row r="6" spans="1:9" ht="32.25" thickBot="1" x14ac:dyDescent="0.3">
      <c r="A6" s="4">
        <v>4</v>
      </c>
      <c r="B6" s="5" t="s">
        <v>59</v>
      </c>
      <c r="C6" s="5" t="s">
        <v>7</v>
      </c>
      <c r="D6" s="5" t="s">
        <v>60</v>
      </c>
      <c r="E6" s="6">
        <v>360</v>
      </c>
      <c r="F6" s="7">
        <v>54</v>
      </c>
      <c r="G6" s="8"/>
      <c r="H6" s="8">
        <v>54</v>
      </c>
      <c r="I6" s="8">
        <v>54</v>
      </c>
    </row>
    <row r="7" spans="1:9" ht="16.5" thickBot="1" x14ac:dyDescent="0.3">
      <c r="A7" s="4">
        <v>5</v>
      </c>
      <c r="B7" s="5" t="s">
        <v>61</v>
      </c>
      <c r="C7" s="5" t="s">
        <v>8</v>
      </c>
      <c r="D7" s="5" t="s">
        <v>62</v>
      </c>
      <c r="E7" s="6">
        <v>400</v>
      </c>
      <c r="F7" s="7">
        <v>135</v>
      </c>
      <c r="G7" s="8"/>
      <c r="H7" s="8">
        <v>135</v>
      </c>
      <c r="I7" s="8">
        <v>127.89</v>
      </c>
    </row>
    <row r="8" spans="1:9" ht="16.5" thickBot="1" x14ac:dyDescent="0.3">
      <c r="A8" s="4">
        <v>6</v>
      </c>
      <c r="B8" s="5" t="s">
        <v>63</v>
      </c>
      <c r="C8" s="5" t="s">
        <v>3</v>
      </c>
      <c r="D8" s="5" t="s">
        <v>62</v>
      </c>
      <c r="E8" s="6">
        <v>400</v>
      </c>
      <c r="F8" s="7">
        <v>257</v>
      </c>
      <c r="G8" s="8"/>
      <c r="H8" s="8">
        <v>257</v>
      </c>
      <c r="I8" s="8">
        <v>242.24</v>
      </c>
    </row>
    <row r="9" spans="1:9" ht="16.5" thickBot="1" x14ac:dyDescent="0.3">
      <c r="A9" s="4">
        <v>7</v>
      </c>
      <c r="B9" s="5" t="s">
        <v>64</v>
      </c>
      <c r="C9" s="5" t="s">
        <v>4</v>
      </c>
      <c r="D9" s="5"/>
      <c r="E9" s="6">
        <v>490</v>
      </c>
      <c r="F9" s="7">
        <v>135</v>
      </c>
      <c r="G9" s="8"/>
      <c r="H9" s="8">
        <v>135</v>
      </c>
      <c r="I9" s="8"/>
    </row>
    <row r="10" spans="1:9" ht="16.5" thickBot="1" x14ac:dyDescent="0.3">
      <c r="A10" s="4">
        <v>8</v>
      </c>
      <c r="B10" s="5" t="s">
        <v>65</v>
      </c>
      <c r="C10" s="5" t="s">
        <v>6</v>
      </c>
      <c r="D10" s="5"/>
      <c r="E10" s="6">
        <v>490</v>
      </c>
      <c r="F10" s="7">
        <v>257</v>
      </c>
      <c r="G10" s="8"/>
      <c r="H10" s="8">
        <v>257</v>
      </c>
      <c r="I10" s="8"/>
    </row>
    <row r="11" spans="1:9" ht="16.5" thickBot="1" x14ac:dyDescent="0.3">
      <c r="A11" s="4">
        <v>9</v>
      </c>
      <c r="B11" s="5" t="s">
        <v>17</v>
      </c>
      <c r="C11" s="5" t="s">
        <v>26</v>
      </c>
      <c r="D11" s="5" t="s">
        <v>19</v>
      </c>
      <c r="E11" s="6">
        <v>390</v>
      </c>
      <c r="F11" s="7">
        <v>43.5456</v>
      </c>
      <c r="G11" s="8">
        <v>44.41</v>
      </c>
      <c r="H11" s="8">
        <v>44</v>
      </c>
      <c r="I11" s="8">
        <v>43.79</v>
      </c>
    </row>
    <row r="12" spans="1:9" ht="16.5" thickBot="1" x14ac:dyDescent="0.3">
      <c r="A12" s="4">
        <v>10</v>
      </c>
      <c r="B12" s="5" t="s">
        <v>20</v>
      </c>
      <c r="C12" s="5" t="s">
        <v>2</v>
      </c>
      <c r="D12" s="5" t="s">
        <v>19</v>
      </c>
      <c r="E12" s="6">
        <v>390</v>
      </c>
      <c r="F12" s="7">
        <v>87.771600000000007</v>
      </c>
      <c r="G12" s="8">
        <v>87.89</v>
      </c>
      <c r="H12" s="8">
        <v>88</v>
      </c>
      <c r="I12" s="8">
        <v>82.53</v>
      </c>
    </row>
    <row r="13" spans="1:9" ht="16.5" thickBot="1" x14ac:dyDescent="0.3">
      <c r="A13" s="4">
        <v>11</v>
      </c>
      <c r="B13" s="5" t="s">
        <v>21</v>
      </c>
      <c r="C13" s="5" t="s">
        <v>3</v>
      </c>
      <c r="D13" s="5" t="s">
        <v>19</v>
      </c>
      <c r="E13" s="6">
        <v>390</v>
      </c>
      <c r="F13" s="7">
        <v>169.41960000000003</v>
      </c>
      <c r="G13" s="8">
        <v>169.47</v>
      </c>
      <c r="H13" s="8">
        <v>169</v>
      </c>
      <c r="I13" s="8">
        <v>169.47</v>
      </c>
    </row>
    <row r="14" spans="1:9" ht="16.5" thickBot="1" x14ac:dyDescent="0.3">
      <c r="A14" s="4">
        <v>12</v>
      </c>
      <c r="B14" s="5" t="s">
        <v>66</v>
      </c>
      <c r="C14" s="5" t="s">
        <v>26</v>
      </c>
      <c r="D14" s="5" t="s">
        <v>23</v>
      </c>
      <c r="E14" s="6">
        <v>460</v>
      </c>
      <c r="F14" s="7">
        <v>70.08120000000001</v>
      </c>
      <c r="G14" s="8"/>
      <c r="H14" s="8">
        <v>70</v>
      </c>
      <c r="I14" s="8">
        <v>70.25</v>
      </c>
    </row>
    <row r="15" spans="1:9" ht="16.5" thickBot="1" x14ac:dyDescent="0.3">
      <c r="A15" s="4">
        <v>13</v>
      </c>
      <c r="B15" s="5" t="s">
        <v>67</v>
      </c>
      <c r="C15" s="5" t="s">
        <v>8</v>
      </c>
      <c r="D15" s="5" t="s">
        <v>23</v>
      </c>
      <c r="E15" s="6">
        <v>460</v>
      </c>
      <c r="F15" s="7">
        <v>117</v>
      </c>
      <c r="G15" s="8"/>
      <c r="H15" s="8">
        <v>117</v>
      </c>
      <c r="I15" s="8">
        <v>116.55</v>
      </c>
    </row>
    <row r="16" spans="1:9" ht="16.5" thickBot="1" x14ac:dyDescent="0.3">
      <c r="A16" s="4">
        <v>14</v>
      </c>
      <c r="B16" s="5" t="s">
        <v>22</v>
      </c>
      <c r="C16" s="5" t="s">
        <v>3</v>
      </c>
      <c r="D16" s="5" t="s">
        <v>23</v>
      </c>
      <c r="E16" s="6">
        <v>460</v>
      </c>
      <c r="F16" s="7">
        <v>253.10880000000009</v>
      </c>
      <c r="G16" s="8"/>
      <c r="H16" s="8">
        <v>253</v>
      </c>
      <c r="I16" s="8">
        <v>253.26</v>
      </c>
    </row>
    <row r="17" spans="1:9" ht="16.5" thickBot="1" x14ac:dyDescent="0.3">
      <c r="A17" s="4">
        <v>15</v>
      </c>
      <c r="B17" s="5" t="s">
        <v>68</v>
      </c>
      <c r="C17" s="5" t="s">
        <v>26</v>
      </c>
      <c r="D17" s="5" t="s">
        <v>69</v>
      </c>
      <c r="E17" s="6">
        <v>500</v>
      </c>
      <c r="F17" s="7">
        <v>55.792800000000007</v>
      </c>
      <c r="G17" s="8"/>
      <c r="H17" s="8">
        <v>56</v>
      </c>
      <c r="I17" s="8">
        <v>48.83</v>
      </c>
    </row>
    <row r="18" spans="1:9" ht="16.5" thickBot="1" x14ac:dyDescent="0.3">
      <c r="A18" s="4">
        <v>16</v>
      </c>
      <c r="B18" s="5" t="s">
        <v>70</v>
      </c>
      <c r="C18" s="5" t="s">
        <v>2</v>
      </c>
      <c r="D18" s="5" t="s">
        <v>69</v>
      </c>
      <c r="E18" s="6">
        <v>500</v>
      </c>
      <c r="F18" s="7">
        <v>104.7816</v>
      </c>
      <c r="G18" s="8"/>
      <c r="H18" s="8">
        <v>105</v>
      </c>
      <c r="I18" s="8">
        <v>91.67</v>
      </c>
    </row>
    <row r="19" spans="1:9" ht="16.5" thickBot="1" x14ac:dyDescent="0.3">
      <c r="A19" s="4">
        <v>17</v>
      </c>
      <c r="B19" s="5" t="s">
        <v>71</v>
      </c>
      <c r="C19" s="5" t="s">
        <v>3</v>
      </c>
      <c r="D19" s="5" t="s">
        <v>69</v>
      </c>
      <c r="E19" s="6">
        <v>500</v>
      </c>
      <c r="F19" s="7">
        <v>205.48079999999999</v>
      </c>
      <c r="G19" s="8"/>
      <c r="H19" s="8">
        <v>205</v>
      </c>
      <c r="I19" s="8">
        <v>178.92</v>
      </c>
    </row>
    <row r="20" spans="1:9" ht="16.5" thickBot="1" x14ac:dyDescent="0.3">
      <c r="A20" s="4">
        <v>18</v>
      </c>
      <c r="B20" s="5" t="s">
        <v>24</v>
      </c>
      <c r="C20" s="5" t="s">
        <v>2</v>
      </c>
      <c r="D20" s="5" t="s">
        <v>72</v>
      </c>
      <c r="E20" s="6">
        <v>460</v>
      </c>
      <c r="F20" s="7">
        <v>89</v>
      </c>
      <c r="G20" s="8">
        <v>88.52</v>
      </c>
      <c r="H20" s="8">
        <v>89</v>
      </c>
      <c r="I20" s="8">
        <v>88.52</v>
      </c>
    </row>
    <row r="21" spans="1:9" ht="16.5" thickBot="1" x14ac:dyDescent="0.3">
      <c r="A21" s="4">
        <v>19</v>
      </c>
      <c r="B21" s="5" t="s">
        <v>24</v>
      </c>
      <c r="C21" s="5" t="s">
        <v>3</v>
      </c>
      <c r="D21" s="5" t="s">
        <v>72</v>
      </c>
      <c r="E21" s="6">
        <v>460</v>
      </c>
      <c r="F21" s="7">
        <v>173.50200000000001</v>
      </c>
      <c r="G21" s="8">
        <v>173.56</v>
      </c>
      <c r="H21" s="8">
        <v>173</v>
      </c>
      <c r="I21" s="8">
        <v>173.57</v>
      </c>
    </row>
    <row r="22" spans="1:9" ht="16.5" thickBot="1" x14ac:dyDescent="0.3">
      <c r="A22" s="4">
        <v>20</v>
      </c>
      <c r="B22" s="5" t="s">
        <v>73</v>
      </c>
      <c r="C22" s="5" t="s">
        <v>74</v>
      </c>
      <c r="D22" s="5" t="s">
        <v>75</v>
      </c>
      <c r="E22" s="6">
        <v>380</v>
      </c>
      <c r="F22" s="7">
        <v>20</v>
      </c>
      <c r="G22" s="8"/>
      <c r="H22" s="8">
        <v>20</v>
      </c>
      <c r="I22" s="8">
        <v>22.05</v>
      </c>
    </row>
    <row r="23" spans="1:9" ht="16.5" thickBot="1" x14ac:dyDescent="0.3">
      <c r="A23" s="4">
        <v>21</v>
      </c>
      <c r="B23" s="5" t="s">
        <v>25</v>
      </c>
      <c r="C23" s="5" t="s">
        <v>26</v>
      </c>
      <c r="D23" s="5" t="s">
        <v>76</v>
      </c>
      <c r="E23" s="6">
        <v>380</v>
      </c>
      <c r="F23" s="7">
        <v>44.226000000000006</v>
      </c>
      <c r="G23" s="8"/>
      <c r="H23" s="8">
        <v>44</v>
      </c>
      <c r="I23" s="8">
        <v>44.1</v>
      </c>
    </row>
    <row r="24" spans="1:9" ht="16.5" thickBot="1" x14ac:dyDescent="0.3">
      <c r="A24" s="4">
        <v>22</v>
      </c>
      <c r="B24" s="5" t="s">
        <v>77</v>
      </c>
      <c r="C24" s="5" t="s">
        <v>2</v>
      </c>
      <c r="D24" s="5" t="s">
        <v>75</v>
      </c>
      <c r="E24" s="6">
        <v>380</v>
      </c>
      <c r="F24" s="7">
        <v>88</v>
      </c>
      <c r="G24" s="8">
        <v>87.89</v>
      </c>
      <c r="H24" s="8">
        <v>88</v>
      </c>
      <c r="I24" s="8">
        <v>91.04</v>
      </c>
    </row>
    <row r="25" spans="1:9" ht="16.5" thickBot="1" x14ac:dyDescent="0.3">
      <c r="A25" s="4">
        <v>23</v>
      </c>
      <c r="B25" s="5" t="s">
        <v>78</v>
      </c>
      <c r="C25" s="5" t="s">
        <v>3</v>
      </c>
      <c r="D25" s="5" t="s">
        <v>75</v>
      </c>
      <c r="E25" s="6">
        <v>380</v>
      </c>
      <c r="F25" s="7">
        <v>172</v>
      </c>
      <c r="G25" s="8">
        <v>171.68</v>
      </c>
      <c r="H25" s="8">
        <v>173</v>
      </c>
      <c r="I25" s="8">
        <v>173.57</v>
      </c>
    </row>
    <row r="26" spans="1:9" ht="16.5" thickBot="1" x14ac:dyDescent="0.3">
      <c r="A26" s="4">
        <v>24</v>
      </c>
      <c r="B26" s="5" t="s">
        <v>79</v>
      </c>
      <c r="C26" s="5" t="s">
        <v>80</v>
      </c>
      <c r="D26" s="5" t="s">
        <v>75</v>
      </c>
      <c r="E26" s="6">
        <v>380</v>
      </c>
      <c r="F26" s="7">
        <v>238</v>
      </c>
      <c r="G26" s="8" t="s">
        <v>81</v>
      </c>
      <c r="H26" s="8">
        <v>238</v>
      </c>
      <c r="I26" s="8">
        <v>237.14</v>
      </c>
    </row>
    <row r="27" spans="1:9" ht="16.5" thickBot="1" x14ac:dyDescent="0.3">
      <c r="A27" s="4">
        <v>25</v>
      </c>
      <c r="B27" s="5" t="s">
        <v>82</v>
      </c>
      <c r="C27" s="5" t="s">
        <v>83</v>
      </c>
      <c r="D27" s="5" t="s">
        <v>75</v>
      </c>
      <c r="E27" s="6">
        <v>380</v>
      </c>
      <c r="F27" s="7">
        <v>551.12399999999991</v>
      </c>
      <c r="G27" s="8">
        <v>551.25</v>
      </c>
      <c r="H27" s="8">
        <v>551</v>
      </c>
      <c r="I27" s="8">
        <v>550.62</v>
      </c>
    </row>
    <row r="28" spans="1:9" ht="16.5" thickBot="1" x14ac:dyDescent="0.3">
      <c r="A28" s="4">
        <v>26</v>
      </c>
      <c r="B28" s="5" t="s">
        <v>84</v>
      </c>
      <c r="C28" s="5" t="s">
        <v>48</v>
      </c>
      <c r="D28" s="5" t="s">
        <v>85</v>
      </c>
      <c r="E28" s="6">
        <v>360</v>
      </c>
      <c r="F28" s="7">
        <v>20</v>
      </c>
      <c r="G28" s="8">
        <v>19.84</v>
      </c>
      <c r="H28" s="8"/>
      <c r="I28" s="8">
        <v>22.05</v>
      </c>
    </row>
    <row r="29" spans="1:9" ht="16.5" thickBot="1" x14ac:dyDescent="0.3">
      <c r="A29" s="4">
        <v>27</v>
      </c>
      <c r="B29" s="5" t="s">
        <v>86</v>
      </c>
      <c r="C29" s="5" t="s">
        <v>26</v>
      </c>
      <c r="D29" s="5" t="s">
        <v>85</v>
      </c>
      <c r="E29" s="6">
        <v>360</v>
      </c>
      <c r="F29" s="7">
        <v>45</v>
      </c>
      <c r="G29" s="8">
        <v>45.36</v>
      </c>
      <c r="H29" s="8"/>
      <c r="I29" s="8"/>
    </row>
    <row r="30" spans="1:9" ht="16.5" thickBot="1" x14ac:dyDescent="0.3">
      <c r="A30" s="4">
        <v>28</v>
      </c>
      <c r="B30" s="5" t="s">
        <v>87</v>
      </c>
      <c r="C30" s="5" t="s">
        <v>2</v>
      </c>
      <c r="D30" s="5" t="s">
        <v>85</v>
      </c>
      <c r="E30" s="6">
        <v>360</v>
      </c>
      <c r="F30" s="7">
        <v>78</v>
      </c>
      <c r="G30" s="8">
        <v>78.12</v>
      </c>
      <c r="H30" s="8"/>
      <c r="I30" s="8"/>
    </row>
    <row r="31" spans="1:9" ht="16.5" thickBot="1" x14ac:dyDescent="0.3">
      <c r="A31" s="4">
        <v>29</v>
      </c>
      <c r="B31" s="5" t="s">
        <v>88</v>
      </c>
      <c r="C31" s="5" t="s">
        <v>3</v>
      </c>
      <c r="D31" s="5" t="s">
        <v>85</v>
      </c>
      <c r="E31" s="6">
        <v>360</v>
      </c>
      <c r="F31" s="7">
        <v>152</v>
      </c>
      <c r="G31" s="8">
        <v>152.46</v>
      </c>
      <c r="H31" s="8"/>
      <c r="I31" s="8"/>
    </row>
    <row r="32" spans="1:9" ht="16.5" thickBot="1" x14ac:dyDescent="0.3">
      <c r="A32" s="4">
        <v>30</v>
      </c>
      <c r="B32" s="5" t="s">
        <v>89</v>
      </c>
      <c r="C32" s="5" t="s">
        <v>90</v>
      </c>
      <c r="D32" s="5" t="s">
        <v>85</v>
      </c>
      <c r="E32" s="6">
        <v>360</v>
      </c>
      <c r="F32" s="7">
        <v>460</v>
      </c>
      <c r="G32" s="8"/>
      <c r="H32" s="8"/>
      <c r="I32" s="8"/>
    </row>
    <row r="33" spans="1:9" ht="32.25" thickBot="1" x14ac:dyDescent="0.3">
      <c r="A33" s="4">
        <v>31</v>
      </c>
      <c r="B33" s="5" t="s">
        <v>30</v>
      </c>
      <c r="C33" s="5" t="s">
        <v>26</v>
      </c>
      <c r="D33" s="5" t="s">
        <v>91</v>
      </c>
      <c r="E33" s="6">
        <v>360</v>
      </c>
      <c r="F33" s="7">
        <v>32.659199999999998</v>
      </c>
      <c r="G33" s="8">
        <v>32.76</v>
      </c>
      <c r="H33" s="8">
        <v>33</v>
      </c>
      <c r="I33" s="8">
        <v>32.76</v>
      </c>
    </row>
    <row r="34" spans="1:9" ht="32.25" thickBot="1" x14ac:dyDescent="0.3">
      <c r="A34" s="4">
        <v>32</v>
      </c>
      <c r="B34" s="5" t="s">
        <v>31</v>
      </c>
      <c r="C34" s="5" t="s">
        <v>2</v>
      </c>
      <c r="D34" s="5" t="s">
        <v>91</v>
      </c>
      <c r="E34" s="6">
        <v>360</v>
      </c>
      <c r="F34" s="7">
        <v>60.555600000000005</v>
      </c>
      <c r="G34" s="8">
        <v>60.79</v>
      </c>
      <c r="H34" s="8">
        <v>61</v>
      </c>
      <c r="I34" s="8">
        <v>60.8</v>
      </c>
    </row>
    <row r="35" spans="1:9" ht="32.25" thickBot="1" x14ac:dyDescent="0.3">
      <c r="A35" s="4">
        <v>33</v>
      </c>
      <c r="B35" s="5" t="s">
        <v>92</v>
      </c>
      <c r="C35" s="5" t="s">
        <v>3</v>
      </c>
      <c r="D35" s="5" t="s">
        <v>91</v>
      </c>
      <c r="E35" s="6">
        <v>360</v>
      </c>
      <c r="F35" s="7">
        <v>119.7504</v>
      </c>
      <c r="G35" s="8">
        <v>120.02</v>
      </c>
      <c r="H35" s="8">
        <v>120</v>
      </c>
      <c r="I35" s="8">
        <v>120.02</v>
      </c>
    </row>
    <row r="36" spans="1:9" ht="16.5" thickBot="1" x14ac:dyDescent="0.3">
      <c r="A36" s="4">
        <v>34</v>
      </c>
      <c r="B36" s="5" t="s">
        <v>32</v>
      </c>
      <c r="C36" s="5" t="s">
        <v>26</v>
      </c>
      <c r="D36" s="5" t="s">
        <v>93</v>
      </c>
      <c r="E36" s="6">
        <v>350</v>
      </c>
      <c r="F36" s="7">
        <v>40</v>
      </c>
      <c r="G36" s="8"/>
      <c r="H36" s="8"/>
      <c r="I36" s="8"/>
    </row>
    <row r="37" spans="1:9" ht="16.5" thickBot="1" x14ac:dyDescent="0.3">
      <c r="A37" s="4">
        <v>35</v>
      </c>
      <c r="B37" s="5" t="s">
        <v>33</v>
      </c>
      <c r="C37" s="5" t="s">
        <v>8</v>
      </c>
      <c r="D37" s="5" t="s">
        <v>94</v>
      </c>
      <c r="E37" s="6">
        <v>350</v>
      </c>
      <c r="F37" s="7">
        <v>74</v>
      </c>
      <c r="G37" s="8">
        <v>73.70999999999998</v>
      </c>
      <c r="H37" s="8">
        <v>74</v>
      </c>
      <c r="I37" s="8">
        <v>73.70999999999998</v>
      </c>
    </row>
    <row r="38" spans="1:9" ht="16.5" thickBot="1" x14ac:dyDescent="0.3">
      <c r="A38" s="4">
        <v>36</v>
      </c>
      <c r="B38" s="5" t="s">
        <v>34</v>
      </c>
      <c r="C38" s="5" t="s">
        <v>16</v>
      </c>
      <c r="D38" s="5" t="s">
        <v>94</v>
      </c>
      <c r="E38" s="6">
        <v>350</v>
      </c>
      <c r="F38" s="7">
        <v>148.32720000000003</v>
      </c>
      <c r="G38" s="8">
        <v>148.37</v>
      </c>
      <c r="H38" s="8">
        <v>148</v>
      </c>
      <c r="I38" s="8">
        <v>148.37</v>
      </c>
    </row>
    <row r="39" spans="1:9" ht="16.5" thickBot="1" x14ac:dyDescent="0.3">
      <c r="A39" s="4">
        <v>37</v>
      </c>
      <c r="B39" s="5" t="s">
        <v>95</v>
      </c>
      <c r="C39" s="5" t="s">
        <v>96</v>
      </c>
      <c r="D39" s="5" t="s">
        <v>97</v>
      </c>
      <c r="E39" s="6">
        <v>500</v>
      </c>
      <c r="F39" s="7">
        <v>102.06</v>
      </c>
      <c r="G39" s="8"/>
      <c r="H39" s="8">
        <v>102</v>
      </c>
      <c r="I39" s="8"/>
    </row>
    <row r="40" spans="1:9" ht="16.5" thickBot="1" x14ac:dyDescent="0.3">
      <c r="A40" s="4">
        <v>38</v>
      </c>
      <c r="B40" s="5" t="s">
        <v>98</v>
      </c>
      <c r="C40" s="5" t="s">
        <v>3</v>
      </c>
      <c r="D40" s="5" t="s">
        <v>97</v>
      </c>
      <c r="E40" s="6">
        <v>500</v>
      </c>
      <c r="F40" s="7">
        <v>243</v>
      </c>
      <c r="G40" s="8"/>
      <c r="H40" s="8">
        <v>243</v>
      </c>
      <c r="I40" s="8"/>
    </row>
    <row r="41" spans="1:9" ht="16.5" thickBot="1" x14ac:dyDescent="0.3">
      <c r="A41" s="4">
        <v>39</v>
      </c>
      <c r="B41" s="5" t="s">
        <v>99</v>
      </c>
      <c r="C41" s="5" t="s">
        <v>46</v>
      </c>
      <c r="D41" s="5" t="s">
        <v>100</v>
      </c>
      <c r="E41" s="6">
        <v>400</v>
      </c>
      <c r="F41" s="7">
        <v>38</v>
      </c>
      <c r="G41" s="8"/>
      <c r="H41" s="8">
        <v>38</v>
      </c>
      <c r="I41" s="8"/>
    </row>
    <row r="42" spans="1:9" ht="16.5" thickBot="1" x14ac:dyDescent="0.3">
      <c r="A42" s="4">
        <v>40</v>
      </c>
      <c r="B42" s="5" t="s">
        <v>101</v>
      </c>
      <c r="C42" s="5" t="s">
        <v>2</v>
      </c>
      <c r="D42" s="5" t="s">
        <v>100</v>
      </c>
      <c r="E42" s="6">
        <v>400</v>
      </c>
      <c r="F42" s="7">
        <v>73</v>
      </c>
      <c r="G42" s="8"/>
      <c r="H42" s="8">
        <v>73</v>
      </c>
      <c r="I42" s="8"/>
    </row>
    <row r="43" spans="1:9" ht="16.5" thickBot="1" x14ac:dyDescent="0.3">
      <c r="A43" s="4">
        <v>41</v>
      </c>
      <c r="B43" s="5" t="s">
        <v>102</v>
      </c>
      <c r="C43" s="5" t="s">
        <v>3</v>
      </c>
      <c r="D43" s="5" t="s">
        <v>100</v>
      </c>
      <c r="E43" s="6">
        <v>400</v>
      </c>
      <c r="F43" s="7">
        <v>141</v>
      </c>
      <c r="G43" s="8"/>
      <c r="H43" s="8">
        <v>141</v>
      </c>
      <c r="I43" s="8"/>
    </row>
    <row r="44" spans="1:9" ht="16.5" thickBot="1" x14ac:dyDescent="0.3">
      <c r="A44" s="4">
        <v>42</v>
      </c>
      <c r="B44" s="5" t="s">
        <v>103</v>
      </c>
      <c r="C44" s="5" t="s">
        <v>26</v>
      </c>
      <c r="D44" s="5" t="s">
        <v>50</v>
      </c>
      <c r="E44" s="6">
        <v>390</v>
      </c>
      <c r="F44" s="7">
        <v>48</v>
      </c>
      <c r="G44" s="8"/>
      <c r="H44" s="8">
        <v>48</v>
      </c>
      <c r="I44" s="8">
        <v>49.14</v>
      </c>
    </row>
    <row r="45" spans="1:9" ht="16.5" thickBot="1" x14ac:dyDescent="0.3">
      <c r="A45" s="4">
        <v>43</v>
      </c>
      <c r="B45" s="5" t="s">
        <v>104</v>
      </c>
      <c r="C45" s="5" t="s">
        <v>2</v>
      </c>
      <c r="D45" s="5" t="s">
        <v>50</v>
      </c>
      <c r="E45" s="6">
        <v>390</v>
      </c>
      <c r="F45" s="7">
        <v>92</v>
      </c>
      <c r="G45" s="8"/>
      <c r="H45" s="8">
        <v>92</v>
      </c>
      <c r="I45" s="8">
        <v>94.5</v>
      </c>
    </row>
    <row r="46" spans="1:9" ht="16.5" thickBot="1" x14ac:dyDescent="0.3">
      <c r="A46" s="4">
        <v>44</v>
      </c>
      <c r="B46" s="5" t="s">
        <v>105</v>
      </c>
      <c r="C46" s="5" t="s">
        <v>3</v>
      </c>
      <c r="D46" s="5" t="s">
        <v>50</v>
      </c>
      <c r="E46" s="6">
        <v>390</v>
      </c>
      <c r="F46" s="7">
        <v>180</v>
      </c>
      <c r="G46" s="8"/>
      <c r="H46" s="8">
        <v>180</v>
      </c>
      <c r="I46" s="8">
        <v>148.68</v>
      </c>
    </row>
    <row r="47" spans="1:9" ht="16.5" thickBot="1" x14ac:dyDescent="0.3">
      <c r="A47" s="4">
        <v>45</v>
      </c>
      <c r="B47" s="5" t="s">
        <v>106</v>
      </c>
      <c r="C47" s="5" t="s">
        <v>26</v>
      </c>
      <c r="D47" s="5" t="s">
        <v>107</v>
      </c>
      <c r="E47" s="6">
        <v>420</v>
      </c>
      <c r="F47" s="7">
        <v>52</v>
      </c>
      <c r="G47" s="8"/>
      <c r="H47" s="8"/>
      <c r="I47" s="8"/>
    </row>
    <row r="48" spans="1:9" ht="16.5" thickBot="1" x14ac:dyDescent="0.3">
      <c r="A48" s="4">
        <v>46</v>
      </c>
      <c r="B48" s="5" t="s">
        <v>108</v>
      </c>
      <c r="C48" s="5" t="s">
        <v>2</v>
      </c>
      <c r="D48" s="5" t="s">
        <v>107</v>
      </c>
      <c r="E48" s="6">
        <v>420</v>
      </c>
      <c r="F48" s="7">
        <v>95</v>
      </c>
      <c r="G48" s="8"/>
      <c r="H48" s="8"/>
      <c r="I48" s="8"/>
    </row>
    <row r="49" spans="1:9" ht="16.5" thickBot="1" x14ac:dyDescent="0.3">
      <c r="A49" s="4">
        <v>47</v>
      </c>
      <c r="B49" s="5" t="s">
        <v>109</v>
      </c>
      <c r="C49" s="5" t="s">
        <v>3</v>
      </c>
      <c r="D49" s="5" t="s">
        <v>107</v>
      </c>
      <c r="E49" s="6">
        <v>420</v>
      </c>
      <c r="F49" s="7">
        <v>185</v>
      </c>
      <c r="G49" s="8"/>
      <c r="H49" s="8"/>
      <c r="I49" s="8"/>
    </row>
    <row r="50" spans="1:9" ht="32.25" thickBot="1" x14ac:dyDescent="0.3">
      <c r="A50" s="4">
        <v>48</v>
      </c>
      <c r="B50" s="5" t="s">
        <v>110</v>
      </c>
      <c r="C50" s="5" t="s">
        <v>111</v>
      </c>
      <c r="D50" s="5" t="s">
        <v>112</v>
      </c>
      <c r="E50" s="6">
        <v>360</v>
      </c>
      <c r="F50" s="7">
        <v>20</v>
      </c>
      <c r="G50" s="8"/>
      <c r="H50" s="8"/>
      <c r="I50" s="8"/>
    </row>
    <row r="51" spans="1:9" ht="32.25" thickBot="1" x14ac:dyDescent="0.3">
      <c r="A51" s="4">
        <v>49</v>
      </c>
      <c r="B51" s="5" t="s">
        <v>113</v>
      </c>
      <c r="C51" s="5" t="s">
        <v>26</v>
      </c>
      <c r="D51" s="5" t="s">
        <v>112</v>
      </c>
      <c r="E51" s="6">
        <v>360</v>
      </c>
      <c r="F51" s="7">
        <v>43</v>
      </c>
      <c r="G51" s="8"/>
      <c r="H51" s="8"/>
      <c r="I51" s="8"/>
    </row>
    <row r="52" spans="1:9" ht="32.25" thickBot="1" x14ac:dyDescent="0.3">
      <c r="A52" s="4">
        <v>50</v>
      </c>
      <c r="B52" s="5" t="s">
        <v>114</v>
      </c>
      <c r="C52" s="5" t="s">
        <v>2</v>
      </c>
      <c r="D52" s="5" t="s">
        <v>112</v>
      </c>
      <c r="E52" s="6">
        <v>360</v>
      </c>
      <c r="F52" s="7">
        <v>79</v>
      </c>
      <c r="G52" s="8"/>
      <c r="H52" s="8"/>
      <c r="I52" s="8"/>
    </row>
    <row r="53" spans="1:9" ht="32.25" thickBot="1" x14ac:dyDescent="0.3">
      <c r="A53" s="4">
        <v>51</v>
      </c>
      <c r="B53" s="5" t="s">
        <v>115</v>
      </c>
      <c r="C53" s="5" t="s">
        <v>3</v>
      </c>
      <c r="D53" s="5" t="s">
        <v>112</v>
      </c>
      <c r="E53" s="6">
        <v>360</v>
      </c>
      <c r="F53" s="7">
        <v>160</v>
      </c>
      <c r="G53" s="8"/>
      <c r="H53" s="8"/>
      <c r="I53" s="8"/>
    </row>
    <row r="54" spans="1:9" ht="32.25" thickBot="1" x14ac:dyDescent="0.3">
      <c r="A54" s="4">
        <v>52</v>
      </c>
      <c r="B54" s="5" t="s">
        <v>116</v>
      </c>
      <c r="C54" s="5" t="s">
        <v>74</v>
      </c>
      <c r="D54" s="5" t="s">
        <v>117</v>
      </c>
      <c r="E54" s="6">
        <v>360</v>
      </c>
      <c r="F54" s="7">
        <v>20</v>
      </c>
      <c r="G54" s="8"/>
      <c r="H54" s="8"/>
      <c r="I54" s="8"/>
    </row>
    <row r="55" spans="1:9" ht="32.25" thickBot="1" x14ac:dyDescent="0.3">
      <c r="A55" s="4">
        <v>53</v>
      </c>
      <c r="B55" s="5" t="s">
        <v>118</v>
      </c>
      <c r="C55" s="5" t="s">
        <v>26</v>
      </c>
      <c r="D55" s="5" t="s">
        <v>117</v>
      </c>
      <c r="E55" s="6">
        <v>360</v>
      </c>
      <c r="F55" s="7">
        <v>43</v>
      </c>
      <c r="G55" s="8"/>
      <c r="H55" s="8"/>
      <c r="I55" s="8"/>
    </row>
    <row r="56" spans="1:9" ht="32.25" thickBot="1" x14ac:dyDescent="0.3">
      <c r="A56" s="4">
        <v>54</v>
      </c>
      <c r="B56" s="5" t="s">
        <v>119</v>
      </c>
      <c r="C56" s="5" t="s">
        <v>2</v>
      </c>
      <c r="D56" s="5" t="s">
        <v>117</v>
      </c>
      <c r="E56" s="6">
        <v>360</v>
      </c>
      <c r="F56" s="7">
        <v>80</v>
      </c>
      <c r="G56" s="8"/>
      <c r="H56" s="8"/>
      <c r="I56" s="8"/>
    </row>
    <row r="57" spans="1:9" ht="32.25" thickBot="1" x14ac:dyDescent="0.3">
      <c r="A57" s="4">
        <v>55</v>
      </c>
      <c r="B57" s="5" t="s">
        <v>120</v>
      </c>
      <c r="C57" s="5" t="s">
        <v>3</v>
      </c>
      <c r="D57" s="5" t="s">
        <v>117</v>
      </c>
      <c r="E57" s="6">
        <v>360</v>
      </c>
      <c r="F57" s="7">
        <v>155</v>
      </c>
      <c r="G57" s="8"/>
      <c r="H57" s="8"/>
      <c r="I57" s="8"/>
    </row>
    <row r="58" spans="1:9" ht="16.5" thickBot="1" x14ac:dyDescent="0.3">
      <c r="A58" s="4">
        <v>56</v>
      </c>
      <c r="B58" s="5" t="s">
        <v>121</v>
      </c>
      <c r="C58" s="5" t="s">
        <v>48</v>
      </c>
      <c r="D58" s="5" t="s">
        <v>122</v>
      </c>
      <c r="E58" s="6">
        <v>360</v>
      </c>
      <c r="F58" s="7">
        <v>18</v>
      </c>
      <c r="G58" s="8"/>
      <c r="H58" s="8">
        <v>18</v>
      </c>
      <c r="I58" s="8">
        <v>22.05</v>
      </c>
    </row>
    <row r="59" spans="1:9" ht="16.5" thickBot="1" x14ac:dyDescent="0.3">
      <c r="A59" s="4">
        <v>57</v>
      </c>
      <c r="B59" s="5" t="s">
        <v>123</v>
      </c>
      <c r="C59" s="5" t="s">
        <v>46</v>
      </c>
      <c r="D59" s="5" t="s">
        <v>122</v>
      </c>
      <c r="E59" s="6">
        <v>360</v>
      </c>
      <c r="F59" s="7">
        <v>42</v>
      </c>
      <c r="G59" s="8"/>
      <c r="H59" s="8">
        <v>42</v>
      </c>
      <c r="I59" s="8"/>
    </row>
    <row r="60" spans="1:9" ht="16.5" thickBot="1" x14ac:dyDescent="0.3">
      <c r="A60" s="4">
        <v>58</v>
      </c>
      <c r="B60" s="9" t="s">
        <v>124</v>
      </c>
      <c r="C60" s="9" t="s">
        <v>26</v>
      </c>
      <c r="D60" s="9" t="s">
        <v>125</v>
      </c>
      <c r="E60" s="10">
        <v>400</v>
      </c>
      <c r="F60" s="7">
        <v>40</v>
      </c>
      <c r="G60" s="8"/>
      <c r="H60" s="8"/>
      <c r="I60" s="8"/>
    </row>
    <row r="61" spans="1:9" ht="16.5" thickBot="1" x14ac:dyDescent="0.3">
      <c r="A61" s="4">
        <v>59</v>
      </c>
      <c r="B61" s="9" t="s">
        <v>126</v>
      </c>
      <c r="C61" s="9" t="s">
        <v>6</v>
      </c>
      <c r="D61" s="9" t="s">
        <v>125</v>
      </c>
      <c r="E61" s="10">
        <v>400</v>
      </c>
      <c r="F61" s="7">
        <v>165</v>
      </c>
      <c r="G61" s="8"/>
      <c r="H61" s="8"/>
      <c r="I61" s="8"/>
    </row>
    <row r="62" spans="1:9" ht="16.5" thickBot="1" x14ac:dyDescent="0.3">
      <c r="A62" s="4">
        <v>60</v>
      </c>
      <c r="B62" s="9" t="s">
        <v>127</v>
      </c>
      <c r="C62" s="9" t="s">
        <v>5</v>
      </c>
      <c r="D62" s="9" t="s">
        <v>128</v>
      </c>
      <c r="E62" s="10">
        <v>460</v>
      </c>
      <c r="F62" s="7">
        <v>102</v>
      </c>
      <c r="G62" s="8"/>
      <c r="H62" s="8">
        <v>102</v>
      </c>
      <c r="I62" s="8">
        <v>105.84</v>
      </c>
    </row>
    <row r="63" spans="1:9" ht="16.5" thickBot="1" x14ac:dyDescent="0.3">
      <c r="A63" s="4">
        <v>61</v>
      </c>
      <c r="B63" s="9" t="s">
        <v>129</v>
      </c>
      <c r="C63" s="9" t="s">
        <v>6</v>
      </c>
      <c r="D63" s="9" t="s">
        <v>128</v>
      </c>
      <c r="E63" s="10">
        <v>460</v>
      </c>
      <c r="F63" s="7">
        <v>201</v>
      </c>
      <c r="G63" s="8"/>
      <c r="H63" s="8">
        <v>201</v>
      </c>
      <c r="I63" s="8">
        <v>207.24</v>
      </c>
    </row>
    <row r="64" spans="1:9" ht="16.5" thickBot="1" x14ac:dyDescent="0.3">
      <c r="A64" s="4">
        <v>62</v>
      </c>
      <c r="B64" s="5" t="s">
        <v>130</v>
      </c>
      <c r="C64" s="5" t="s">
        <v>46</v>
      </c>
      <c r="D64" s="5" t="s">
        <v>100</v>
      </c>
      <c r="E64" s="5"/>
      <c r="F64" s="7">
        <v>42</v>
      </c>
      <c r="G64" s="8"/>
      <c r="H64" s="8"/>
      <c r="I64" s="8"/>
    </row>
    <row r="65" spans="1:9" ht="16.5" thickBot="1" x14ac:dyDescent="0.3">
      <c r="A65" s="4">
        <v>63</v>
      </c>
      <c r="B65" s="5" t="s">
        <v>131</v>
      </c>
      <c r="C65" s="5" t="s">
        <v>5</v>
      </c>
      <c r="D65" s="5" t="s">
        <v>100</v>
      </c>
      <c r="E65" s="5"/>
      <c r="F65" s="7">
        <v>81</v>
      </c>
      <c r="G65" s="8"/>
      <c r="H65" s="8"/>
      <c r="I65" s="8"/>
    </row>
    <row r="66" spans="1:9" ht="16.5" thickBot="1" x14ac:dyDescent="0.3">
      <c r="A66" s="4">
        <v>64</v>
      </c>
      <c r="B66" s="5" t="s">
        <v>132</v>
      </c>
      <c r="C66" s="5" t="s">
        <v>6</v>
      </c>
      <c r="D66" s="5" t="s">
        <v>100</v>
      </c>
      <c r="E66" s="5"/>
      <c r="F66" s="7">
        <v>157</v>
      </c>
      <c r="G66" s="8"/>
      <c r="H66" s="8"/>
      <c r="I66" s="8"/>
    </row>
    <row r="67" spans="1:9" ht="16.5" thickBot="1" x14ac:dyDescent="0.3">
      <c r="A67" s="4">
        <v>65</v>
      </c>
      <c r="B67" s="5" t="s">
        <v>133</v>
      </c>
      <c r="C67" s="5" t="s">
        <v>5</v>
      </c>
      <c r="D67" s="5" t="s">
        <v>100</v>
      </c>
      <c r="E67" s="5"/>
      <c r="F67" s="7">
        <v>101</v>
      </c>
      <c r="G67" s="8"/>
      <c r="H67" s="8"/>
      <c r="I67" s="8"/>
    </row>
    <row r="68" spans="1:9" ht="16.5" thickBot="1" x14ac:dyDescent="0.3">
      <c r="A68" s="4">
        <v>66</v>
      </c>
      <c r="B68" s="5" t="s">
        <v>134</v>
      </c>
      <c r="C68" s="5" t="s">
        <v>6</v>
      </c>
      <c r="D68" s="5" t="s">
        <v>100</v>
      </c>
      <c r="E68" s="5"/>
      <c r="F68" s="7">
        <v>189</v>
      </c>
      <c r="G68" s="8"/>
      <c r="H68" s="8"/>
      <c r="I68" s="8"/>
    </row>
    <row r="69" spans="1:9" ht="32.25" thickBot="1" x14ac:dyDescent="0.3">
      <c r="A69" s="4">
        <v>67</v>
      </c>
      <c r="B69" s="9" t="s">
        <v>135</v>
      </c>
      <c r="C69" s="9" t="s">
        <v>6</v>
      </c>
      <c r="D69" s="9" t="s">
        <v>136</v>
      </c>
      <c r="E69" s="10">
        <v>420</v>
      </c>
      <c r="F69" s="7">
        <v>175</v>
      </c>
      <c r="G69" s="8"/>
      <c r="H69" s="8"/>
      <c r="I69" s="8"/>
    </row>
    <row r="70" spans="1:9" ht="16.5" thickBot="1" x14ac:dyDescent="0.3">
      <c r="A70" s="4">
        <v>68</v>
      </c>
      <c r="B70" s="9" t="s">
        <v>137</v>
      </c>
      <c r="C70" s="9" t="s">
        <v>26</v>
      </c>
      <c r="D70" s="9" t="s">
        <v>138</v>
      </c>
      <c r="E70" s="10">
        <v>400</v>
      </c>
      <c r="F70" s="7">
        <v>45</v>
      </c>
      <c r="G70" s="8"/>
      <c r="H70" s="8"/>
      <c r="I70" s="8"/>
    </row>
    <row r="71" spans="1:9" ht="16.5" thickBot="1" x14ac:dyDescent="0.3">
      <c r="A71" s="4">
        <v>69</v>
      </c>
      <c r="B71" s="9" t="s">
        <v>139</v>
      </c>
      <c r="C71" s="9" t="s">
        <v>5</v>
      </c>
      <c r="D71" s="9" t="s">
        <v>138</v>
      </c>
      <c r="E71" s="10">
        <v>400</v>
      </c>
      <c r="F71" s="7">
        <v>85</v>
      </c>
      <c r="G71" s="8"/>
      <c r="H71" s="8"/>
      <c r="I71" s="8"/>
    </row>
    <row r="72" spans="1:9" ht="16.5" thickBot="1" x14ac:dyDescent="0.3">
      <c r="A72" s="4">
        <v>70</v>
      </c>
      <c r="B72" s="9" t="s">
        <v>140</v>
      </c>
      <c r="C72" s="9" t="s">
        <v>6</v>
      </c>
      <c r="D72" s="9" t="s">
        <v>138</v>
      </c>
      <c r="E72" s="10">
        <v>400</v>
      </c>
      <c r="F72" s="7">
        <v>166</v>
      </c>
      <c r="G72" s="8"/>
      <c r="H72" s="8"/>
      <c r="I72" s="8"/>
    </row>
    <row r="73" spans="1:9" ht="16.5" thickBot="1" x14ac:dyDescent="0.3">
      <c r="A73" s="4">
        <v>71</v>
      </c>
      <c r="B73" s="9" t="s">
        <v>141</v>
      </c>
      <c r="C73" s="9" t="s">
        <v>5</v>
      </c>
      <c r="D73" s="9" t="s">
        <v>142</v>
      </c>
      <c r="E73" s="10">
        <v>500</v>
      </c>
      <c r="F73" s="7">
        <v>130</v>
      </c>
      <c r="G73" s="8"/>
      <c r="H73" s="8"/>
      <c r="I73" s="8"/>
    </row>
    <row r="74" spans="1:9" ht="16.5" thickBot="1" x14ac:dyDescent="0.3">
      <c r="A74" s="4">
        <v>72</v>
      </c>
      <c r="B74" s="9" t="s">
        <v>143</v>
      </c>
      <c r="C74" s="9" t="s">
        <v>6</v>
      </c>
      <c r="D74" s="9" t="s">
        <v>142</v>
      </c>
      <c r="E74" s="10">
        <v>500</v>
      </c>
      <c r="F74" s="7">
        <v>245</v>
      </c>
      <c r="G74" s="8"/>
      <c r="H74" s="8"/>
      <c r="I74" s="8"/>
    </row>
    <row r="75" spans="1:9" ht="16.5" thickBot="1" x14ac:dyDescent="0.3">
      <c r="A75" s="4">
        <v>73</v>
      </c>
      <c r="B75" s="5" t="s">
        <v>144</v>
      </c>
      <c r="C75" s="5" t="s">
        <v>46</v>
      </c>
      <c r="D75" s="5" t="s">
        <v>49</v>
      </c>
      <c r="E75" s="6"/>
      <c r="F75" s="7">
        <v>49</v>
      </c>
      <c r="G75" s="8"/>
      <c r="H75" s="8"/>
      <c r="I75" s="8">
        <v>49.14</v>
      </c>
    </row>
    <row r="76" spans="1:9" ht="16.5" thickBot="1" x14ac:dyDescent="0.3">
      <c r="A76" s="4">
        <v>74</v>
      </c>
      <c r="B76" s="5" t="s">
        <v>145</v>
      </c>
      <c r="C76" s="5" t="s">
        <v>5</v>
      </c>
      <c r="D76" s="5" t="s">
        <v>49</v>
      </c>
      <c r="E76" s="6"/>
      <c r="F76" s="7">
        <v>93</v>
      </c>
      <c r="G76" s="8"/>
      <c r="H76" s="8"/>
      <c r="I76" s="8">
        <v>92.61</v>
      </c>
    </row>
    <row r="77" spans="1:9" ht="16.5" thickBot="1" x14ac:dyDescent="0.3">
      <c r="A77" s="4">
        <v>75</v>
      </c>
      <c r="B77" s="5" t="s">
        <v>146</v>
      </c>
      <c r="C77" s="5" t="s">
        <v>6</v>
      </c>
      <c r="D77" s="5" t="s">
        <v>49</v>
      </c>
      <c r="E77" s="6"/>
      <c r="F77" s="7">
        <v>182</v>
      </c>
      <c r="G77" s="8"/>
      <c r="H77" s="8"/>
      <c r="I77" s="8">
        <v>181.76</v>
      </c>
    </row>
    <row r="78" spans="1:9" ht="48" thickBot="1" x14ac:dyDescent="0.3">
      <c r="A78" s="4">
        <v>76</v>
      </c>
      <c r="B78" s="9" t="s">
        <v>147</v>
      </c>
      <c r="C78" s="9" t="s">
        <v>74</v>
      </c>
      <c r="D78" s="9" t="s">
        <v>148</v>
      </c>
      <c r="E78" s="10">
        <v>330</v>
      </c>
      <c r="F78" s="7">
        <v>18</v>
      </c>
      <c r="G78" s="8"/>
      <c r="H78" s="8"/>
      <c r="I78" s="8"/>
    </row>
    <row r="79" spans="1:9" ht="48" thickBot="1" x14ac:dyDescent="0.3">
      <c r="A79" s="4">
        <v>77</v>
      </c>
      <c r="B79" s="9" t="s">
        <v>149</v>
      </c>
      <c r="C79" s="9" t="s">
        <v>26</v>
      </c>
      <c r="D79" s="9" t="s">
        <v>148</v>
      </c>
      <c r="E79" s="10">
        <v>330</v>
      </c>
      <c r="F79" s="7">
        <v>42.865200000000002</v>
      </c>
      <c r="G79" s="8"/>
      <c r="H79" s="8"/>
      <c r="I79" s="8"/>
    </row>
    <row r="80" spans="1:9" ht="48" thickBot="1" x14ac:dyDescent="0.3">
      <c r="A80" s="4">
        <v>78</v>
      </c>
      <c r="B80" s="9" t="s">
        <v>150</v>
      </c>
      <c r="C80" s="9" t="s">
        <v>2</v>
      </c>
      <c r="D80" s="9" t="s">
        <v>148</v>
      </c>
      <c r="E80" s="10">
        <v>330</v>
      </c>
      <c r="F80" s="7">
        <v>81.647999999999982</v>
      </c>
      <c r="G80" s="8"/>
      <c r="H80" s="8"/>
      <c r="I80" s="8"/>
    </row>
    <row r="81" spans="1:9" ht="48" thickBot="1" x14ac:dyDescent="0.3">
      <c r="A81" s="4">
        <v>79</v>
      </c>
      <c r="B81" s="9" t="s">
        <v>151</v>
      </c>
      <c r="C81" s="9" t="s">
        <v>3</v>
      </c>
      <c r="D81" s="9" t="s">
        <v>148</v>
      </c>
      <c r="E81" s="10">
        <v>330</v>
      </c>
      <c r="F81" s="7">
        <v>158.53320000000002</v>
      </c>
      <c r="G81" s="8"/>
      <c r="H81" s="8"/>
      <c r="I81" s="8"/>
    </row>
    <row r="82" spans="1:9" ht="32.25" thickBot="1" x14ac:dyDescent="0.3">
      <c r="A82" s="4">
        <v>80</v>
      </c>
      <c r="B82" s="9" t="s">
        <v>152</v>
      </c>
      <c r="C82" s="9" t="s">
        <v>26</v>
      </c>
      <c r="D82" s="9" t="s">
        <v>153</v>
      </c>
      <c r="E82" s="10">
        <v>380</v>
      </c>
      <c r="F82" s="7">
        <v>42</v>
      </c>
      <c r="G82" s="8"/>
      <c r="H82" s="8"/>
      <c r="I82" s="8"/>
    </row>
    <row r="83" spans="1:9" ht="32.25" thickBot="1" x14ac:dyDescent="0.3">
      <c r="A83" s="4">
        <v>81</v>
      </c>
      <c r="B83" s="9" t="s">
        <v>154</v>
      </c>
      <c r="C83" s="9" t="s">
        <v>5</v>
      </c>
      <c r="D83" s="9" t="s">
        <v>153</v>
      </c>
      <c r="E83" s="10">
        <v>380</v>
      </c>
      <c r="F83" s="7">
        <v>80</v>
      </c>
      <c r="G83" s="8"/>
      <c r="H83" s="8"/>
      <c r="I83" s="8"/>
    </row>
    <row r="84" spans="1:9" ht="32.25" thickBot="1" x14ac:dyDescent="0.3">
      <c r="A84" s="4">
        <v>82</v>
      </c>
      <c r="B84" s="9" t="s">
        <v>155</v>
      </c>
      <c r="C84" s="9" t="s">
        <v>6</v>
      </c>
      <c r="D84" s="9" t="s">
        <v>153</v>
      </c>
      <c r="E84" s="10">
        <v>380</v>
      </c>
      <c r="F84" s="7">
        <v>165</v>
      </c>
      <c r="G84" s="8"/>
      <c r="H84" s="8"/>
      <c r="I84" s="8"/>
    </row>
    <row r="85" spans="1:9" ht="16.5" thickBot="1" x14ac:dyDescent="0.3">
      <c r="A85" s="4">
        <v>83</v>
      </c>
      <c r="B85" s="9" t="s">
        <v>156</v>
      </c>
      <c r="C85" s="9" t="s">
        <v>26</v>
      </c>
      <c r="D85" s="9" t="s">
        <v>157</v>
      </c>
      <c r="E85" s="10">
        <v>380</v>
      </c>
      <c r="F85" s="7">
        <v>43</v>
      </c>
      <c r="G85" s="8"/>
      <c r="H85" s="8"/>
      <c r="I85" s="8"/>
    </row>
    <row r="86" spans="1:9" ht="16.5" thickBot="1" x14ac:dyDescent="0.3">
      <c r="A86" s="4">
        <v>84</v>
      </c>
      <c r="B86" s="9" t="s">
        <v>158</v>
      </c>
      <c r="C86" s="9" t="s">
        <v>5</v>
      </c>
      <c r="D86" s="9" t="s">
        <v>157</v>
      </c>
      <c r="E86" s="10">
        <v>380</v>
      </c>
      <c r="F86" s="7">
        <v>80</v>
      </c>
      <c r="G86" s="8"/>
      <c r="H86" s="8"/>
      <c r="I86" s="8"/>
    </row>
    <row r="87" spans="1:9" ht="16.5" thickBot="1" x14ac:dyDescent="0.3">
      <c r="A87" s="4">
        <v>85</v>
      </c>
      <c r="B87" s="9" t="s">
        <v>159</v>
      </c>
      <c r="C87" s="9" t="s">
        <v>6</v>
      </c>
      <c r="D87" s="9" t="s">
        <v>157</v>
      </c>
      <c r="E87" s="10">
        <v>380</v>
      </c>
      <c r="F87" s="7">
        <v>140</v>
      </c>
      <c r="G87" s="8"/>
      <c r="H87" s="8"/>
      <c r="I87" s="8"/>
    </row>
    <row r="88" spans="1:9" ht="16.5" thickBot="1" x14ac:dyDescent="0.3">
      <c r="A88" s="4">
        <v>86</v>
      </c>
      <c r="B88" s="11" t="s">
        <v>160</v>
      </c>
      <c r="C88" s="11" t="s">
        <v>46</v>
      </c>
      <c r="D88" s="11" t="s">
        <v>161</v>
      </c>
      <c r="E88" s="12">
        <v>420</v>
      </c>
      <c r="F88" s="7">
        <v>46.267200000000003</v>
      </c>
      <c r="G88" s="8"/>
      <c r="H88" s="8"/>
      <c r="I88" s="8"/>
    </row>
    <row r="89" spans="1:9" ht="16.5" thickBot="1" x14ac:dyDescent="0.3">
      <c r="A89" s="4">
        <v>87</v>
      </c>
      <c r="B89" s="11" t="s">
        <v>162</v>
      </c>
      <c r="C89" s="11" t="s">
        <v>5</v>
      </c>
      <c r="D89" s="11" t="s">
        <v>161</v>
      </c>
      <c r="E89" s="12">
        <v>420</v>
      </c>
      <c r="F89" s="7">
        <v>87.091200000000001</v>
      </c>
      <c r="G89" s="8"/>
      <c r="H89" s="8"/>
      <c r="I89" s="8"/>
    </row>
    <row r="90" spans="1:9" ht="16.5" thickBot="1" x14ac:dyDescent="0.3">
      <c r="A90" s="4">
        <v>88</v>
      </c>
      <c r="B90" s="11" t="s">
        <v>163</v>
      </c>
      <c r="C90" s="11" t="s">
        <v>6</v>
      </c>
      <c r="D90" s="11" t="s">
        <v>161</v>
      </c>
      <c r="E90" s="12">
        <v>420</v>
      </c>
      <c r="F90" s="7">
        <v>169.41960000000003</v>
      </c>
      <c r="G90" s="8"/>
      <c r="H90" s="8"/>
      <c r="I90" s="8"/>
    </row>
    <row r="91" spans="1:9" ht="16.5" thickBot="1" x14ac:dyDescent="0.3">
      <c r="A91" s="4">
        <v>89</v>
      </c>
      <c r="B91" s="5" t="s">
        <v>164</v>
      </c>
      <c r="C91" s="5" t="s">
        <v>26</v>
      </c>
      <c r="D91" s="5" t="s">
        <v>165</v>
      </c>
      <c r="E91" s="6">
        <v>450</v>
      </c>
      <c r="F91" s="7">
        <v>63</v>
      </c>
      <c r="G91" s="8"/>
      <c r="H91" s="8"/>
      <c r="I91" s="8"/>
    </row>
    <row r="92" spans="1:9" ht="16.5" thickBot="1" x14ac:dyDescent="0.3">
      <c r="A92" s="4">
        <v>90</v>
      </c>
      <c r="B92" s="5" t="s">
        <v>166</v>
      </c>
      <c r="C92" s="5" t="s">
        <v>2</v>
      </c>
      <c r="D92" s="5" t="s">
        <v>165</v>
      </c>
      <c r="E92" s="6">
        <v>450</v>
      </c>
      <c r="F92" s="7">
        <v>100</v>
      </c>
      <c r="G92" s="8"/>
      <c r="H92" s="8"/>
      <c r="I92" s="8"/>
    </row>
    <row r="93" spans="1:9" ht="16.5" thickBot="1" x14ac:dyDescent="0.3">
      <c r="A93" s="4">
        <v>91</v>
      </c>
      <c r="B93" s="5" t="s">
        <v>167</v>
      </c>
      <c r="C93" s="5" t="s">
        <v>3</v>
      </c>
      <c r="D93" s="5" t="s">
        <v>165</v>
      </c>
      <c r="E93" s="6">
        <v>450</v>
      </c>
      <c r="F93" s="7">
        <v>186</v>
      </c>
      <c r="G93" s="8"/>
      <c r="H93" s="8"/>
      <c r="I93" s="8"/>
    </row>
    <row r="94" spans="1:9" ht="32.25" thickBot="1" x14ac:dyDescent="0.3">
      <c r="A94" s="4">
        <v>92</v>
      </c>
      <c r="B94" s="5" t="s">
        <v>168</v>
      </c>
      <c r="C94" s="5" t="s">
        <v>26</v>
      </c>
      <c r="D94" s="5" t="s">
        <v>169</v>
      </c>
      <c r="E94" s="6">
        <v>420</v>
      </c>
      <c r="F94" s="7">
        <v>48.988800000000005</v>
      </c>
      <c r="G94" s="8"/>
      <c r="H94" s="8"/>
      <c r="I94" s="8"/>
    </row>
    <row r="95" spans="1:9" ht="32.25" thickBot="1" x14ac:dyDescent="0.3">
      <c r="A95" s="4">
        <v>93</v>
      </c>
      <c r="B95" s="5" t="s">
        <v>35</v>
      </c>
      <c r="C95" s="5" t="s">
        <v>2</v>
      </c>
      <c r="D95" s="5" t="s">
        <v>169</v>
      </c>
      <c r="E95" s="6">
        <v>420</v>
      </c>
      <c r="F95" s="7">
        <v>91.173600000000022</v>
      </c>
      <c r="G95" s="8"/>
      <c r="H95" s="8"/>
      <c r="I95" s="8"/>
    </row>
    <row r="96" spans="1:9" ht="32.25" thickBot="1" x14ac:dyDescent="0.3">
      <c r="A96" s="4">
        <v>94</v>
      </c>
      <c r="B96" s="5" t="s">
        <v>36</v>
      </c>
      <c r="C96" s="5" t="s">
        <v>3</v>
      </c>
      <c r="D96" s="5" t="s">
        <v>169</v>
      </c>
      <c r="E96" s="6">
        <v>420</v>
      </c>
      <c r="F96" s="7">
        <v>176.90400000000002</v>
      </c>
      <c r="G96" s="8"/>
      <c r="H96" s="8"/>
      <c r="I96" s="8"/>
    </row>
    <row r="97" spans="1:9" ht="16.5" thickBot="1" x14ac:dyDescent="0.3">
      <c r="A97" s="4">
        <v>95</v>
      </c>
      <c r="B97" s="5" t="s">
        <v>170</v>
      </c>
      <c r="C97" s="5" t="s">
        <v>46</v>
      </c>
      <c r="D97" s="5"/>
      <c r="E97" s="6"/>
      <c r="F97" s="7">
        <v>58</v>
      </c>
      <c r="G97" s="8"/>
      <c r="H97" s="8"/>
      <c r="I97" s="8"/>
    </row>
    <row r="98" spans="1:9" ht="16.5" thickBot="1" x14ac:dyDescent="0.3">
      <c r="A98" s="4">
        <v>96</v>
      </c>
      <c r="B98" s="5" t="s">
        <v>171</v>
      </c>
      <c r="C98" s="5" t="s">
        <v>5</v>
      </c>
      <c r="D98" s="5"/>
      <c r="E98" s="6"/>
      <c r="F98" s="7">
        <v>110</v>
      </c>
      <c r="G98" s="8"/>
      <c r="H98" s="8"/>
      <c r="I98" s="8"/>
    </row>
    <row r="99" spans="1:9" ht="16.5" thickBot="1" x14ac:dyDescent="0.3">
      <c r="A99" s="4">
        <v>97</v>
      </c>
      <c r="B99" s="9" t="s">
        <v>172</v>
      </c>
      <c r="C99" s="9" t="s">
        <v>26</v>
      </c>
      <c r="D99" s="9" t="s">
        <v>173</v>
      </c>
      <c r="E99" s="10">
        <v>450</v>
      </c>
      <c r="F99" s="7">
        <v>49</v>
      </c>
      <c r="G99" s="8"/>
      <c r="H99" s="8"/>
      <c r="I99" s="8"/>
    </row>
    <row r="100" spans="1:9" ht="16.5" thickBot="1" x14ac:dyDescent="0.3">
      <c r="A100" s="4">
        <v>98</v>
      </c>
      <c r="B100" s="9" t="s">
        <v>174</v>
      </c>
      <c r="C100" s="9" t="s">
        <v>2</v>
      </c>
      <c r="D100" s="9" t="s">
        <v>173</v>
      </c>
      <c r="E100" s="10">
        <v>450</v>
      </c>
      <c r="F100" s="7">
        <v>89</v>
      </c>
      <c r="G100" s="8"/>
      <c r="H100" s="8"/>
      <c r="I100" s="8"/>
    </row>
    <row r="101" spans="1:9" ht="16.5" thickBot="1" x14ac:dyDescent="0.3">
      <c r="A101" s="4">
        <v>99</v>
      </c>
      <c r="B101" s="9" t="s">
        <v>175</v>
      </c>
      <c r="C101" s="9" t="s">
        <v>3</v>
      </c>
      <c r="D101" s="9" t="s">
        <v>173</v>
      </c>
      <c r="E101" s="10">
        <v>450</v>
      </c>
      <c r="F101" s="7">
        <v>176</v>
      </c>
      <c r="G101" s="8"/>
      <c r="H101" s="8"/>
      <c r="I101" s="8"/>
    </row>
    <row r="102" spans="1:9" ht="16.5" thickBot="1" x14ac:dyDescent="0.3">
      <c r="A102" s="4">
        <v>100</v>
      </c>
      <c r="B102" s="9" t="s">
        <v>176</v>
      </c>
      <c r="C102" s="9" t="s">
        <v>26</v>
      </c>
      <c r="D102" s="9" t="s">
        <v>177</v>
      </c>
      <c r="E102" s="10">
        <v>400</v>
      </c>
      <c r="F102" s="7">
        <v>40</v>
      </c>
      <c r="G102" s="8"/>
      <c r="H102" s="8"/>
      <c r="I102" s="8"/>
    </row>
    <row r="103" spans="1:9" ht="16.5" thickBot="1" x14ac:dyDescent="0.3">
      <c r="A103" s="4">
        <v>101</v>
      </c>
      <c r="B103" s="9" t="s">
        <v>178</v>
      </c>
      <c r="C103" s="9" t="s">
        <v>2</v>
      </c>
      <c r="D103" s="9" t="s">
        <v>177</v>
      </c>
      <c r="E103" s="10">
        <v>400</v>
      </c>
      <c r="F103" s="7">
        <v>75</v>
      </c>
      <c r="G103" s="8"/>
      <c r="H103" s="8"/>
      <c r="I103" s="8"/>
    </row>
    <row r="104" spans="1:9" ht="16.5" thickBot="1" x14ac:dyDescent="0.3">
      <c r="A104" s="4">
        <v>102</v>
      </c>
      <c r="B104" s="9" t="s">
        <v>179</v>
      </c>
      <c r="C104" s="9" t="s">
        <v>3</v>
      </c>
      <c r="D104" s="9" t="s">
        <v>177</v>
      </c>
      <c r="E104" s="10">
        <v>400</v>
      </c>
      <c r="F104" s="7">
        <v>120</v>
      </c>
      <c r="G104" s="8"/>
      <c r="H104" s="8"/>
      <c r="I104" s="8"/>
    </row>
    <row r="105" spans="1:9" ht="32.25" thickBot="1" x14ac:dyDescent="0.3">
      <c r="A105" s="4">
        <v>103</v>
      </c>
      <c r="B105" s="9" t="s">
        <v>180</v>
      </c>
      <c r="C105" s="9" t="s">
        <v>2</v>
      </c>
      <c r="D105" s="9" t="s">
        <v>181</v>
      </c>
      <c r="E105" s="10">
        <v>460</v>
      </c>
      <c r="F105" s="7">
        <v>110</v>
      </c>
      <c r="G105" s="8"/>
      <c r="H105" s="8"/>
      <c r="I105" s="8"/>
    </row>
    <row r="106" spans="1:9" ht="32.25" thickBot="1" x14ac:dyDescent="0.3">
      <c r="A106" s="4">
        <v>104</v>
      </c>
      <c r="B106" s="9" t="s">
        <v>182</v>
      </c>
      <c r="C106" s="9" t="s">
        <v>3</v>
      </c>
      <c r="D106" s="9" t="s">
        <v>181</v>
      </c>
      <c r="E106" s="10">
        <v>460</v>
      </c>
      <c r="F106" s="7">
        <v>215</v>
      </c>
      <c r="G106" s="8"/>
      <c r="H106" s="8"/>
      <c r="I106" s="8"/>
    </row>
    <row r="107" spans="1:9" ht="16.5" thickBot="1" x14ac:dyDescent="0.3">
      <c r="A107" s="4">
        <v>105</v>
      </c>
      <c r="B107" s="5" t="s">
        <v>183</v>
      </c>
      <c r="C107" s="5" t="s">
        <v>4</v>
      </c>
      <c r="D107" s="5"/>
      <c r="E107" s="6">
        <v>450</v>
      </c>
      <c r="F107" s="7">
        <v>139</v>
      </c>
      <c r="G107" s="8"/>
      <c r="H107" s="8"/>
      <c r="I107" s="8"/>
    </row>
    <row r="108" spans="1:9" ht="16.5" thickBot="1" x14ac:dyDescent="0.3">
      <c r="A108" s="4">
        <v>106</v>
      </c>
      <c r="B108" s="5" t="s">
        <v>184</v>
      </c>
      <c r="C108" s="5" t="s">
        <v>28</v>
      </c>
      <c r="D108" s="5"/>
      <c r="E108" s="5">
        <v>450</v>
      </c>
      <c r="F108" s="7">
        <v>230</v>
      </c>
      <c r="G108" s="8"/>
      <c r="H108" s="8"/>
      <c r="I108" s="8"/>
    </row>
    <row r="109" spans="1:9" ht="32.25" thickBot="1" x14ac:dyDescent="0.3">
      <c r="A109" s="4">
        <v>107</v>
      </c>
      <c r="B109" s="9" t="s">
        <v>185</v>
      </c>
      <c r="C109" s="9" t="s">
        <v>26</v>
      </c>
      <c r="D109" s="9" t="s">
        <v>186</v>
      </c>
      <c r="E109" s="10">
        <v>420</v>
      </c>
      <c r="F109" s="7">
        <v>42</v>
      </c>
      <c r="G109" s="8"/>
      <c r="H109" s="8"/>
      <c r="I109" s="8"/>
    </row>
    <row r="110" spans="1:9" ht="32.25" thickBot="1" x14ac:dyDescent="0.3">
      <c r="A110" s="4">
        <v>108</v>
      </c>
      <c r="B110" s="9" t="s">
        <v>37</v>
      </c>
      <c r="C110" s="9" t="s">
        <v>2</v>
      </c>
      <c r="D110" s="9" t="s">
        <v>186</v>
      </c>
      <c r="E110" s="10">
        <v>420</v>
      </c>
      <c r="F110" s="7">
        <v>79</v>
      </c>
      <c r="G110" s="8"/>
      <c r="H110" s="8"/>
      <c r="I110" s="8"/>
    </row>
    <row r="111" spans="1:9" ht="32.25" thickBot="1" x14ac:dyDescent="0.3">
      <c r="A111" s="4">
        <v>109</v>
      </c>
      <c r="B111" s="9" t="s">
        <v>38</v>
      </c>
      <c r="C111" s="9" t="s">
        <v>3</v>
      </c>
      <c r="D111" s="9" t="s">
        <v>186</v>
      </c>
      <c r="E111" s="10">
        <v>420</v>
      </c>
      <c r="F111" s="7">
        <v>160</v>
      </c>
      <c r="G111" s="8"/>
      <c r="H111" s="8"/>
      <c r="I111" s="8"/>
    </row>
    <row r="112" spans="1:9" ht="16.5" thickBot="1" x14ac:dyDescent="0.3">
      <c r="A112" s="4">
        <v>110</v>
      </c>
      <c r="B112" s="5" t="s">
        <v>187</v>
      </c>
      <c r="C112" s="5" t="s">
        <v>46</v>
      </c>
      <c r="D112" s="5" t="s">
        <v>40</v>
      </c>
      <c r="E112" s="6">
        <v>400</v>
      </c>
      <c r="F112" s="7">
        <v>42</v>
      </c>
      <c r="G112" s="8"/>
      <c r="H112" s="8"/>
      <c r="I112" s="8"/>
    </row>
    <row r="113" spans="1:9" ht="16.5" thickBot="1" x14ac:dyDescent="0.3">
      <c r="A113" s="4">
        <v>111</v>
      </c>
      <c r="B113" s="5" t="s">
        <v>39</v>
      </c>
      <c r="C113" s="5" t="s">
        <v>5</v>
      </c>
      <c r="D113" s="5" t="s">
        <v>40</v>
      </c>
      <c r="E113" s="6">
        <v>400</v>
      </c>
      <c r="F113" s="7">
        <v>78</v>
      </c>
      <c r="G113" s="8"/>
      <c r="H113" s="8"/>
      <c r="I113" s="8"/>
    </row>
    <row r="114" spans="1:9" ht="16.5" thickBot="1" x14ac:dyDescent="0.3">
      <c r="A114" s="4">
        <v>112</v>
      </c>
      <c r="B114" s="5" t="s">
        <v>188</v>
      </c>
      <c r="C114" s="5" t="s">
        <v>6</v>
      </c>
      <c r="D114" s="5" t="s">
        <v>40</v>
      </c>
      <c r="E114" s="6">
        <v>400</v>
      </c>
      <c r="F114" s="7">
        <v>152</v>
      </c>
      <c r="G114" s="8"/>
      <c r="H114" s="8"/>
      <c r="I114" s="8"/>
    </row>
    <row r="115" spans="1:9" ht="16.5" thickBot="1" x14ac:dyDescent="0.3">
      <c r="A115" s="4">
        <v>113</v>
      </c>
      <c r="B115" s="5" t="s">
        <v>189</v>
      </c>
      <c r="C115" s="5" t="s">
        <v>46</v>
      </c>
      <c r="D115" s="5"/>
      <c r="E115" s="5"/>
      <c r="F115" s="7">
        <v>40</v>
      </c>
      <c r="G115" s="8"/>
      <c r="H115" s="8"/>
      <c r="I115" s="8"/>
    </row>
    <row r="116" spans="1:9" ht="16.5" thickBot="1" x14ac:dyDescent="0.3">
      <c r="A116" s="4">
        <v>114</v>
      </c>
      <c r="B116" s="5" t="s">
        <v>190</v>
      </c>
      <c r="C116" s="5" t="s">
        <v>5</v>
      </c>
      <c r="D116" s="5"/>
      <c r="E116" s="5"/>
      <c r="F116" s="7">
        <v>78</v>
      </c>
      <c r="G116" s="8"/>
      <c r="H116" s="8"/>
      <c r="I116" s="8"/>
    </row>
    <row r="117" spans="1:9" ht="16.5" thickBot="1" x14ac:dyDescent="0.3">
      <c r="A117" s="4">
        <v>115</v>
      </c>
      <c r="B117" s="5" t="s">
        <v>191</v>
      </c>
      <c r="C117" s="5" t="s">
        <v>6</v>
      </c>
      <c r="D117" s="5"/>
      <c r="E117" s="5"/>
      <c r="F117" s="7">
        <v>150</v>
      </c>
      <c r="G117" s="8"/>
      <c r="H117" s="8"/>
      <c r="I117" s="8"/>
    </row>
    <row r="118" spans="1:9" ht="16.5" thickBot="1" x14ac:dyDescent="0.3">
      <c r="A118" s="4">
        <v>116</v>
      </c>
      <c r="B118" s="5" t="s">
        <v>192</v>
      </c>
      <c r="C118" s="5" t="s">
        <v>46</v>
      </c>
      <c r="D118" s="5"/>
      <c r="E118" s="5"/>
      <c r="F118" s="7">
        <v>40</v>
      </c>
      <c r="G118" s="8"/>
      <c r="H118" s="8"/>
      <c r="I118" s="8"/>
    </row>
    <row r="119" spans="1:9" ht="16.5" thickBot="1" x14ac:dyDescent="0.3">
      <c r="A119" s="4">
        <v>117</v>
      </c>
      <c r="B119" s="5" t="s">
        <v>193</v>
      </c>
      <c r="C119" s="5" t="s">
        <v>5</v>
      </c>
      <c r="D119" s="5"/>
      <c r="E119" s="5"/>
      <c r="F119" s="7">
        <v>75</v>
      </c>
      <c r="G119" s="8"/>
      <c r="H119" s="8"/>
      <c r="I119" s="8"/>
    </row>
    <row r="120" spans="1:9" ht="16.5" thickBot="1" x14ac:dyDescent="0.3">
      <c r="A120" s="4">
        <v>118</v>
      </c>
      <c r="B120" s="5" t="s">
        <v>194</v>
      </c>
      <c r="C120" s="5" t="s">
        <v>6</v>
      </c>
      <c r="D120" s="5"/>
      <c r="E120" s="5"/>
      <c r="F120" s="7">
        <v>145</v>
      </c>
      <c r="G120" s="8"/>
      <c r="H120" s="8"/>
      <c r="I120" s="8"/>
    </row>
    <row r="121" spans="1:9" ht="16.5" thickBot="1" x14ac:dyDescent="0.3">
      <c r="A121" s="4">
        <v>119</v>
      </c>
      <c r="B121" s="5" t="s">
        <v>195</v>
      </c>
      <c r="C121" s="5" t="s">
        <v>5</v>
      </c>
      <c r="D121" s="5"/>
      <c r="E121" s="5"/>
      <c r="F121" s="7">
        <v>100</v>
      </c>
      <c r="G121" s="8"/>
      <c r="H121" s="8"/>
      <c r="I121" s="8"/>
    </row>
    <row r="122" spans="1:9" ht="16.5" thickBot="1" x14ac:dyDescent="0.3">
      <c r="A122" s="4">
        <v>120</v>
      </c>
      <c r="B122" s="5" t="s">
        <v>196</v>
      </c>
      <c r="C122" s="5" t="s">
        <v>6</v>
      </c>
      <c r="D122" s="5"/>
      <c r="E122" s="5"/>
      <c r="F122" s="7">
        <v>175</v>
      </c>
      <c r="G122" s="8"/>
      <c r="H122" s="8"/>
      <c r="I122" s="8"/>
    </row>
    <row r="123" spans="1:9" ht="16.5" thickBot="1" x14ac:dyDescent="0.3">
      <c r="A123" s="4">
        <v>121</v>
      </c>
      <c r="B123" s="5" t="s">
        <v>197</v>
      </c>
      <c r="C123" s="5" t="s">
        <v>46</v>
      </c>
      <c r="D123" s="5"/>
      <c r="E123" s="5"/>
      <c r="F123" s="7">
        <v>41.504399999999997</v>
      </c>
      <c r="G123" s="8"/>
      <c r="H123" s="8"/>
      <c r="I123" s="8"/>
    </row>
    <row r="124" spans="1:9" ht="16.5" thickBot="1" x14ac:dyDescent="0.3">
      <c r="A124" s="4">
        <v>122</v>
      </c>
      <c r="B124" s="5" t="s">
        <v>198</v>
      </c>
      <c r="C124" s="5" t="s">
        <v>5</v>
      </c>
      <c r="D124" s="5"/>
      <c r="E124" s="5"/>
      <c r="F124" s="7">
        <v>79</v>
      </c>
      <c r="G124" s="8"/>
      <c r="H124" s="8"/>
      <c r="I124" s="8"/>
    </row>
    <row r="125" spans="1:9" ht="16.5" thickBot="1" x14ac:dyDescent="0.3">
      <c r="A125" s="4">
        <v>123</v>
      </c>
      <c r="B125" s="5" t="s">
        <v>199</v>
      </c>
      <c r="C125" s="5" t="s">
        <v>6</v>
      </c>
      <c r="D125" s="5"/>
      <c r="E125" s="5"/>
      <c r="F125" s="7">
        <v>147</v>
      </c>
      <c r="G125" s="8"/>
      <c r="H125" s="8"/>
      <c r="I125" s="8"/>
    </row>
    <row r="126" spans="1:9" ht="16.5" thickBot="1" x14ac:dyDescent="0.3">
      <c r="A126" s="4">
        <v>124</v>
      </c>
      <c r="B126" s="5" t="s">
        <v>200</v>
      </c>
      <c r="C126" s="5" t="s">
        <v>46</v>
      </c>
      <c r="D126" s="5"/>
      <c r="E126" s="5"/>
      <c r="F126" s="7">
        <v>34.020000000000003</v>
      </c>
      <c r="G126" s="8"/>
      <c r="H126" s="8"/>
      <c r="I126" s="8"/>
    </row>
    <row r="127" spans="1:9" ht="16.5" thickBot="1" x14ac:dyDescent="0.3">
      <c r="A127" s="4">
        <v>125</v>
      </c>
      <c r="B127" s="5" t="s">
        <v>201</v>
      </c>
      <c r="C127" s="5" t="s">
        <v>5</v>
      </c>
      <c r="D127" s="5"/>
      <c r="E127" s="5"/>
      <c r="F127" s="7">
        <v>65.318399999999997</v>
      </c>
      <c r="G127" s="8"/>
      <c r="H127" s="8"/>
      <c r="I127" s="8"/>
    </row>
    <row r="128" spans="1:9" ht="16.5" thickBot="1" x14ac:dyDescent="0.3">
      <c r="A128" s="4">
        <v>126</v>
      </c>
      <c r="B128" s="5" t="s">
        <v>202</v>
      </c>
      <c r="C128" s="5" t="s">
        <v>6</v>
      </c>
      <c r="D128" s="5"/>
      <c r="E128" s="5"/>
      <c r="F128" s="7">
        <v>129.9564</v>
      </c>
      <c r="G128" s="8"/>
      <c r="H128" s="8"/>
      <c r="I128" s="8"/>
    </row>
    <row r="129" spans="1:9" ht="16.5" thickBot="1" x14ac:dyDescent="0.3">
      <c r="A129" s="4">
        <v>127</v>
      </c>
      <c r="B129" s="5" t="s">
        <v>203</v>
      </c>
      <c r="C129" s="5" t="s">
        <v>45</v>
      </c>
      <c r="D129" s="5" t="s">
        <v>204</v>
      </c>
      <c r="E129" s="6">
        <v>440</v>
      </c>
      <c r="F129" s="7">
        <v>581.74200000000008</v>
      </c>
      <c r="G129" s="8"/>
      <c r="H129" s="8"/>
      <c r="I129" s="8"/>
    </row>
    <row r="130" spans="1:9" ht="16.5" thickBot="1" x14ac:dyDescent="0.3">
      <c r="A130" s="4">
        <v>129</v>
      </c>
      <c r="B130" s="5" t="s">
        <v>205</v>
      </c>
      <c r="C130" s="5" t="s">
        <v>83</v>
      </c>
      <c r="D130" s="5" t="s">
        <v>206</v>
      </c>
      <c r="E130" s="6">
        <v>440</v>
      </c>
      <c r="F130" s="7">
        <v>572.21640000000002</v>
      </c>
      <c r="G130" s="8"/>
      <c r="H130" s="8"/>
      <c r="I130" s="8"/>
    </row>
    <row r="131" spans="1:9" ht="16.5" thickBot="1" x14ac:dyDescent="0.3">
      <c r="A131" s="4">
        <v>130</v>
      </c>
      <c r="B131" s="5">
        <v>70076</v>
      </c>
      <c r="C131" s="5" t="s">
        <v>207</v>
      </c>
      <c r="D131" s="5"/>
      <c r="E131" s="6">
        <v>440</v>
      </c>
      <c r="F131" s="7">
        <v>979.77599999999995</v>
      </c>
      <c r="G131" s="8"/>
      <c r="H131" s="8"/>
      <c r="I131" s="8"/>
    </row>
    <row r="132" spans="1:9" ht="16.5" thickBot="1" x14ac:dyDescent="0.3">
      <c r="A132" s="4">
        <v>131</v>
      </c>
      <c r="B132" s="5" t="s">
        <v>208</v>
      </c>
      <c r="C132" s="5" t="s">
        <v>5</v>
      </c>
      <c r="D132" s="5"/>
      <c r="E132" s="6">
        <v>420</v>
      </c>
      <c r="F132" s="7">
        <v>109</v>
      </c>
      <c r="G132" s="8"/>
      <c r="H132" s="8"/>
      <c r="I132" s="8"/>
    </row>
    <row r="133" spans="1:9" ht="16.5" thickBot="1" x14ac:dyDescent="0.3">
      <c r="A133" s="4">
        <v>132</v>
      </c>
      <c r="B133" s="5" t="s">
        <v>209</v>
      </c>
      <c r="C133" s="5" t="s">
        <v>6</v>
      </c>
      <c r="D133" s="5"/>
      <c r="E133" s="6">
        <v>420</v>
      </c>
      <c r="F133" s="7">
        <v>215</v>
      </c>
      <c r="G133" s="8"/>
      <c r="H133" s="8"/>
      <c r="I133" s="8"/>
    </row>
    <row r="134" spans="1:9" ht="16.5" thickBot="1" x14ac:dyDescent="0.3">
      <c r="A134" s="4">
        <v>133</v>
      </c>
      <c r="B134" s="5" t="s">
        <v>210</v>
      </c>
      <c r="C134" s="5" t="s">
        <v>4</v>
      </c>
      <c r="D134" s="5" t="s">
        <v>211</v>
      </c>
      <c r="E134" s="6">
        <v>500</v>
      </c>
      <c r="F134" s="7">
        <v>117</v>
      </c>
      <c r="G134" s="8">
        <v>116.55</v>
      </c>
      <c r="H134" s="8"/>
      <c r="I134" s="8"/>
    </row>
    <row r="135" spans="1:9" ht="16.5" thickBot="1" x14ac:dyDescent="0.3">
      <c r="A135" s="4">
        <v>134</v>
      </c>
      <c r="B135" s="5" t="s">
        <v>212</v>
      </c>
      <c r="C135" s="5" t="s">
        <v>16</v>
      </c>
      <c r="D135" s="5" t="s">
        <v>211</v>
      </c>
      <c r="E135" s="6">
        <v>500</v>
      </c>
      <c r="F135" s="7">
        <v>227</v>
      </c>
      <c r="G135" s="8">
        <v>226.8</v>
      </c>
      <c r="H135" s="8"/>
      <c r="I135" s="8"/>
    </row>
    <row r="136" spans="1:9" ht="16.5" thickBot="1" x14ac:dyDescent="0.3">
      <c r="A136" s="4">
        <v>135</v>
      </c>
      <c r="B136" s="5" t="s">
        <v>213</v>
      </c>
      <c r="C136" s="5" t="s">
        <v>5</v>
      </c>
      <c r="D136" s="5" t="s">
        <v>214</v>
      </c>
      <c r="E136" s="6">
        <v>450</v>
      </c>
      <c r="F136" s="7">
        <v>92</v>
      </c>
      <c r="G136" s="8"/>
      <c r="H136" s="8"/>
      <c r="I136" s="8"/>
    </row>
    <row r="137" spans="1:9" ht="16.5" thickBot="1" x14ac:dyDescent="0.3">
      <c r="A137" s="4">
        <v>136</v>
      </c>
      <c r="B137" s="5" t="s">
        <v>215</v>
      </c>
      <c r="C137" s="5" t="s">
        <v>6</v>
      </c>
      <c r="D137" s="5" t="s">
        <v>214</v>
      </c>
      <c r="E137" s="6">
        <v>450</v>
      </c>
      <c r="F137" s="7">
        <v>188</v>
      </c>
      <c r="G137" s="8"/>
      <c r="H137" s="8"/>
      <c r="I137" s="8"/>
    </row>
    <row r="138" spans="1:9" ht="16.5" thickBot="1" x14ac:dyDescent="0.3">
      <c r="A138" s="4">
        <v>137</v>
      </c>
      <c r="B138" s="5" t="s">
        <v>215</v>
      </c>
      <c r="C138" s="5" t="s">
        <v>6</v>
      </c>
      <c r="D138" s="5" t="s">
        <v>216</v>
      </c>
      <c r="E138" s="6">
        <v>450</v>
      </c>
      <c r="F138" s="7">
        <v>252</v>
      </c>
      <c r="G138" s="8"/>
      <c r="H138" s="8"/>
      <c r="I138" s="8"/>
    </row>
    <row r="139" spans="1:9" ht="16.5" thickBot="1" x14ac:dyDescent="0.3">
      <c r="A139" s="4">
        <v>138</v>
      </c>
      <c r="B139" s="5" t="s">
        <v>217</v>
      </c>
      <c r="C139" s="5" t="s">
        <v>5</v>
      </c>
      <c r="D139" s="5"/>
      <c r="E139" s="6">
        <v>450</v>
      </c>
      <c r="F139" s="7">
        <v>105</v>
      </c>
      <c r="G139" s="8"/>
      <c r="H139" s="8"/>
      <c r="I139" s="8"/>
    </row>
    <row r="140" spans="1:9" ht="16.5" thickBot="1" x14ac:dyDescent="0.3">
      <c r="A140" s="4">
        <v>139</v>
      </c>
      <c r="B140" s="5" t="s">
        <v>218</v>
      </c>
      <c r="C140" s="5" t="s">
        <v>5</v>
      </c>
      <c r="D140" s="5"/>
      <c r="E140" s="6">
        <v>450</v>
      </c>
      <c r="F140" s="7">
        <v>206</v>
      </c>
      <c r="G140" s="8"/>
      <c r="H140" s="8"/>
      <c r="I140" s="8"/>
    </row>
    <row r="141" spans="1:9" ht="16.5" thickBot="1" x14ac:dyDescent="0.3">
      <c r="A141" s="4">
        <v>140</v>
      </c>
      <c r="B141" s="5" t="s">
        <v>219</v>
      </c>
      <c r="C141" s="5" t="s">
        <v>46</v>
      </c>
      <c r="D141" s="5" t="s">
        <v>220</v>
      </c>
      <c r="E141" s="6">
        <v>400</v>
      </c>
      <c r="F141" s="7">
        <v>54</v>
      </c>
      <c r="G141" s="8">
        <v>53.87</v>
      </c>
      <c r="H141" s="8"/>
      <c r="I141" s="8"/>
    </row>
    <row r="142" spans="1:9" ht="16.5" thickBot="1" x14ac:dyDescent="0.3">
      <c r="A142" s="4">
        <v>141</v>
      </c>
      <c r="B142" s="5" t="s">
        <v>221</v>
      </c>
      <c r="C142" s="5" t="s">
        <v>4</v>
      </c>
      <c r="D142" s="5" t="s">
        <v>220</v>
      </c>
      <c r="E142" s="6">
        <v>400</v>
      </c>
      <c r="F142" s="7">
        <v>81</v>
      </c>
      <c r="G142" s="8">
        <v>80.95</v>
      </c>
      <c r="H142" s="8"/>
      <c r="I142" s="8"/>
    </row>
    <row r="143" spans="1:9" ht="16.5" thickBot="1" x14ac:dyDescent="0.3">
      <c r="A143" s="4">
        <v>142</v>
      </c>
      <c r="B143" s="5" t="s">
        <v>222</v>
      </c>
      <c r="C143" s="5" t="s">
        <v>28</v>
      </c>
      <c r="D143" s="5" t="s">
        <v>220</v>
      </c>
      <c r="E143" s="6">
        <v>400</v>
      </c>
      <c r="F143" s="7">
        <v>164</v>
      </c>
      <c r="G143" s="8">
        <v>164.43</v>
      </c>
      <c r="H143" s="8"/>
      <c r="I143" s="8"/>
    </row>
    <row r="144" spans="1:9" ht="16.5" thickBot="1" x14ac:dyDescent="0.3">
      <c r="A144" s="4">
        <v>143</v>
      </c>
      <c r="B144" s="5" t="s">
        <v>223</v>
      </c>
      <c r="C144" s="5" t="s">
        <v>4</v>
      </c>
      <c r="D144" s="5" t="s">
        <v>224</v>
      </c>
      <c r="E144" s="6">
        <v>450</v>
      </c>
      <c r="F144" s="7">
        <v>110</v>
      </c>
      <c r="G144" s="8">
        <v>109.62</v>
      </c>
      <c r="H144" s="8"/>
      <c r="I144" s="8"/>
    </row>
    <row r="145" spans="1:9" ht="16.5" thickBot="1" x14ac:dyDescent="0.3">
      <c r="A145" s="4">
        <v>144</v>
      </c>
      <c r="B145" s="5" t="s">
        <v>225</v>
      </c>
      <c r="C145" s="5" t="s">
        <v>28</v>
      </c>
      <c r="D145" s="5" t="s">
        <v>224</v>
      </c>
      <c r="E145" s="6">
        <v>450</v>
      </c>
      <c r="F145" s="7">
        <v>207</v>
      </c>
      <c r="G145" s="8">
        <v>206.96</v>
      </c>
      <c r="H145" s="8"/>
      <c r="I145" s="8"/>
    </row>
    <row r="146" spans="1:9" ht="16.5" thickBot="1" x14ac:dyDescent="0.3">
      <c r="A146" s="4">
        <v>145</v>
      </c>
      <c r="B146" s="5" t="s">
        <v>226</v>
      </c>
      <c r="C146" s="5" t="s">
        <v>4</v>
      </c>
      <c r="D146" s="5" t="s">
        <v>227</v>
      </c>
      <c r="E146" s="6">
        <v>380</v>
      </c>
      <c r="F146" s="7">
        <v>76</v>
      </c>
      <c r="G146" s="8"/>
      <c r="H146" s="8"/>
      <c r="I146" s="8"/>
    </row>
    <row r="147" spans="1:9" ht="16.5" thickBot="1" x14ac:dyDescent="0.3">
      <c r="A147" s="4">
        <v>146</v>
      </c>
      <c r="B147" s="5" t="s">
        <v>228</v>
      </c>
      <c r="C147" s="5" t="s">
        <v>28</v>
      </c>
      <c r="D147" s="5" t="s">
        <v>227</v>
      </c>
      <c r="E147" s="6">
        <v>380</v>
      </c>
      <c r="F147" s="7">
        <v>148</v>
      </c>
      <c r="G147" s="8"/>
      <c r="H147" s="8"/>
      <c r="I147" s="8"/>
    </row>
    <row r="148" spans="1:9" ht="16.5" thickBot="1" x14ac:dyDescent="0.3">
      <c r="A148" s="4">
        <v>147</v>
      </c>
      <c r="B148" s="5" t="s">
        <v>229</v>
      </c>
      <c r="C148" s="5" t="s">
        <v>2</v>
      </c>
      <c r="D148" s="5" t="s">
        <v>230</v>
      </c>
      <c r="E148" s="6">
        <v>490</v>
      </c>
      <c r="F148" s="7">
        <v>178</v>
      </c>
      <c r="G148" s="8">
        <v>178.29</v>
      </c>
      <c r="H148" s="8"/>
      <c r="I148" s="8"/>
    </row>
    <row r="149" spans="1:9" ht="16.5" thickBot="1" x14ac:dyDescent="0.3">
      <c r="A149" s="4">
        <v>148</v>
      </c>
      <c r="B149" s="5" t="s">
        <v>231</v>
      </c>
      <c r="C149" s="5" t="s">
        <v>3</v>
      </c>
      <c r="D149" s="5" t="s">
        <v>230</v>
      </c>
      <c r="E149" s="6">
        <v>490</v>
      </c>
      <c r="F149" s="7">
        <v>341</v>
      </c>
      <c r="G149" s="8">
        <v>341.14</v>
      </c>
      <c r="H149" s="8"/>
      <c r="I149" s="8"/>
    </row>
    <row r="150" spans="1:9" ht="16.5" thickBot="1" x14ac:dyDescent="0.3">
      <c r="A150" s="4">
        <v>149</v>
      </c>
      <c r="B150" s="5" t="s">
        <v>232</v>
      </c>
      <c r="C150" s="5" t="s">
        <v>4</v>
      </c>
      <c r="D150" s="5" t="s">
        <v>233</v>
      </c>
      <c r="E150" s="6">
        <v>420</v>
      </c>
      <c r="F150" s="7">
        <v>108</v>
      </c>
      <c r="G150" s="8" t="s">
        <v>81</v>
      </c>
      <c r="H150" s="8"/>
      <c r="I150" s="8"/>
    </row>
    <row r="151" spans="1:9" ht="16.5" thickBot="1" x14ac:dyDescent="0.3">
      <c r="A151" s="4">
        <v>150</v>
      </c>
      <c r="B151" s="5" t="s">
        <v>234</v>
      </c>
      <c r="C151" s="5" t="s">
        <v>28</v>
      </c>
      <c r="D151" s="5" t="s">
        <v>233</v>
      </c>
      <c r="E151" s="6">
        <v>420</v>
      </c>
      <c r="F151" s="7">
        <v>196</v>
      </c>
      <c r="G151" s="8" t="s">
        <v>81</v>
      </c>
      <c r="H151" s="8"/>
      <c r="I151" s="8"/>
    </row>
    <row r="152" spans="1:9" ht="16.5" thickBot="1" x14ac:dyDescent="0.3">
      <c r="A152" s="4">
        <v>151</v>
      </c>
      <c r="B152" s="5" t="s">
        <v>235</v>
      </c>
      <c r="C152" s="5" t="s">
        <v>26</v>
      </c>
      <c r="D152" s="5"/>
      <c r="E152" s="6">
        <v>390</v>
      </c>
      <c r="F152" s="7">
        <v>40</v>
      </c>
      <c r="G152" s="8"/>
      <c r="H152" s="8"/>
      <c r="I152" s="8"/>
    </row>
    <row r="153" spans="1:9" ht="16.5" thickBot="1" x14ac:dyDescent="0.3">
      <c r="A153" s="4">
        <v>152</v>
      </c>
      <c r="B153" s="5" t="s">
        <v>236</v>
      </c>
      <c r="C153" s="5" t="s">
        <v>5</v>
      </c>
      <c r="D153" s="5"/>
      <c r="E153" s="6">
        <v>390</v>
      </c>
      <c r="F153" s="7">
        <v>76</v>
      </c>
      <c r="G153" s="8"/>
      <c r="H153" s="8"/>
      <c r="I153" s="8"/>
    </row>
    <row r="154" spans="1:9" ht="16.5" thickBot="1" x14ac:dyDescent="0.3">
      <c r="A154" s="4">
        <v>153</v>
      </c>
      <c r="B154" s="5" t="s">
        <v>237</v>
      </c>
      <c r="C154" s="5" t="s">
        <v>238</v>
      </c>
      <c r="D154" s="5"/>
      <c r="E154" s="6">
        <v>390</v>
      </c>
      <c r="F154" s="7">
        <v>148</v>
      </c>
      <c r="G154" s="8"/>
      <c r="H154" s="8"/>
      <c r="I154" s="8"/>
    </row>
    <row r="155" spans="1:9" ht="16.5" thickBot="1" x14ac:dyDescent="0.3">
      <c r="A155" s="4">
        <v>154</v>
      </c>
      <c r="B155" s="5" t="s">
        <v>239</v>
      </c>
      <c r="C155" s="5" t="s">
        <v>48</v>
      </c>
      <c r="D155" s="5"/>
      <c r="E155" s="6">
        <v>390</v>
      </c>
      <c r="F155" s="7">
        <v>19</v>
      </c>
      <c r="G155" s="8"/>
      <c r="H155" s="8"/>
      <c r="I155" s="8">
        <v>22.05</v>
      </c>
    </row>
    <row r="156" spans="1:9" ht="16.5" thickBot="1" x14ac:dyDescent="0.3">
      <c r="A156" s="4">
        <v>155</v>
      </c>
      <c r="B156" s="5" t="s">
        <v>240</v>
      </c>
      <c r="C156" s="5" t="s">
        <v>48</v>
      </c>
      <c r="D156" s="5" t="s">
        <v>241</v>
      </c>
      <c r="E156" s="6">
        <v>370</v>
      </c>
      <c r="F156" s="7">
        <v>19</v>
      </c>
      <c r="G156" s="8"/>
      <c r="H156" s="8"/>
      <c r="I156" s="8">
        <v>22.05</v>
      </c>
    </row>
    <row r="157" spans="1:9" ht="16.5" thickBot="1" x14ac:dyDescent="0.3">
      <c r="A157" s="4">
        <v>156</v>
      </c>
      <c r="B157" s="5" t="s">
        <v>242</v>
      </c>
      <c r="C157" s="5" t="s">
        <v>5</v>
      </c>
      <c r="D157" s="5" t="s">
        <v>241</v>
      </c>
      <c r="E157" s="6">
        <v>370</v>
      </c>
      <c r="F157" s="7">
        <v>80</v>
      </c>
      <c r="G157" s="8"/>
      <c r="H157" s="8"/>
      <c r="I157" s="8"/>
    </row>
    <row r="158" spans="1:9" ht="16.5" thickBot="1" x14ac:dyDescent="0.3">
      <c r="A158" s="4">
        <v>157</v>
      </c>
      <c r="B158" s="5" t="s">
        <v>243</v>
      </c>
      <c r="C158" s="5" t="s">
        <v>6</v>
      </c>
      <c r="D158" s="5" t="s">
        <v>241</v>
      </c>
      <c r="E158" s="6">
        <v>370</v>
      </c>
      <c r="F158" s="7">
        <v>148</v>
      </c>
      <c r="G158" s="8"/>
      <c r="H158" s="8">
        <v>140</v>
      </c>
      <c r="I158" s="8"/>
    </row>
    <row r="159" spans="1:9" ht="16.5" thickBot="1" x14ac:dyDescent="0.3">
      <c r="A159" s="4">
        <v>158</v>
      </c>
      <c r="B159" s="13" t="s">
        <v>244</v>
      </c>
      <c r="C159" s="5" t="s">
        <v>4</v>
      </c>
      <c r="D159" s="5"/>
      <c r="E159" s="6">
        <v>400</v>
      </c>
      <c r="F159" s="7">
        <v>84</v>
      </c>
      <c r="G159" s="8"/>
      <c r="H159" s="8"/>
      <c r="I159" s="8"/>
    </row>
    <row r="160" spans="1:9" ht="16.5" thickBot="1" x14ac:dyDescent="0.3">
      <c r="A160" s="4">
        <v>159</v>
      </c>
      <c r="B160" s="13" t="s">
        <v>245</v>
      </c>
      <c r="C160" s="5" t="s">
        <v>28</v>
      </c>
      <c r="D160" s="5"/>
      <c r="E160" s="6">
        <v>400</v>
      </c>
      <c r="F160" s="7">
        <v>153</v>
      </c>
      <c r="G160" s="8">
        <v>153.09</v>
      </c>
      <c r="H160" s="8"/>
      <c r="I160" s="8"/>
    </row>
    <row r="161" spans="1:9" ht="16.5" thickBot="1" x14ac:dyDescent="0.3">
      <c r="A161" s="4">
        <v>160</v>
      </c>
      <c r="B161" s="5" t="s">
        <v>246</v>
      </c>
      <c r="C161" s="5" t="s">
        <v>26</v>
      </c>
      <c r="D161" s="5"/>
      <c r="E161" s="6">
        <v>420</v>
      </c>
      <c r="F161" s="7">
        <v>47</v>
      </c>
      <c r="G161" s="8">
        <v>46.94</v>
      </c>
      <c r="H161" s="8"/>
      <c r="I161" s="8"/>
    </row>
    <row r="162" spans="1:9" ht="16.5" thickBot="1" x14ac:dyDescent="0.3">
      <c r="A162" s="4">
        <v>161</v>
      </c>
      <c r="B162" s="5" t="s">
        <v>247</v>
      </c>
      <c r="C162" s="5" t="s">
        <v>2</v>
      </c>
      <c r="D162" s="5"/>
      <c r="E162" s="6">
        <v>420</v>
      </c>
      <c r="F162" s="7">
        <v>79</v>
      </c>
      <c r="G162" s="8">
        <v>78.75</v>
      </c>
      <c r="H162" s="8"/>
      <c r="I162" s="8"/>
    </row>
    <row r="163" spans="1:9" ht="16.5" thickBot="1" x14ac:dyDescent="0.3">
      <c r="A163" s="4">
        <v>162</v>
      </c>
      <c r="B163" s="5" t="s">
        <v>248</v>
      </c>
      <c r="C163" s="5" t="s">
        <v>3</v>
      </c>
      <c r="D163" s="5"/>
      <c r="E163" s="6">
        <v>420</v>
      </c>
      <c r="F163" s="7">
        <v>152</v>
      </c>
      <c r="G163" s="8">
        <v>152.46</v>
      </c>
      <c r="H163" s="8"/>
      <c r="I163" s="8"/>
    </row>
    <row r="164" spans="1:9" ht="16.5" thickBot="1" x14ac:dyDescent="0.3">
      <c r="A164" s="4">
        <v>163</v>
      </c>
      <c r="B164" s="5" t="s">
        <v>249</v>
      </c>
      <c r="C164" s="5" t="s">
        <v>5</v>
      </c>
      <c r="D164" s="5" t="s">
        <v>250</v>
      </c>
      <c r="E164" s="6"/>
      <c r="F164" s="7">
        <v>166</v>
      </c>
      <c r="G164" s="8">
        <v>166</v>
      </c>
      <c r="H164" s="8"/>
      <c r="I164" s="8"/>
    </row>
    <row r="165" spans="1:9" ht="16.5" thickBot="1" x14ac:dyDescent="0.3">
      <c r="A165" s="4">
        <v>164</v>
      </c>
      <c r="B165" s="5" t="s">
        <v>251</v>
      </c>
      <c r="C165" s="5" t="s">
        <v>6</v>
      </c>
      <c r="D165" s="5" t="s">
        <v>250</v>
      </c>
      <c r="E165" s="6"/>
      <c r="F165" s="7">
        <v>311</v>
      </c>
      <c r="G165" s="8">
        <v>310.58999999999997</v>
      </c>
      <c r="H165" s="8"/>
      <c r="I165" s="8"/>
    </row>
    <row r="166" spans="1:9" ht="16.5" thickBot="1" x14ac:dyDescent="0.3">
      <c r="A166" s="4">
        <v>165</v>
      </c>
      <c r="B166" s="5" t="s">
        <v>252</v>
      </c>
      <c r="C166" s="5" t="s">
        <v>253</v>
      </c>
      <c r="D166" s="5"/>
      <c r="E166" s="6">
        <v>460</v>
      </c>
      <c r="F166" s="7">
        <v>57</v>
      </c>
      <c r="G166" s="8">
        <v>56.7</v>
      </c>
      <c r="H166" s="8"/>
      <c r="I166" s="8"/>
    </row>
    <row r="167" spans="1:9" ht="16.5" thickBot="1" x14ac:dyDescent="0.3">
      <c r="A167" s="4">
        <v>166</v>
      </c>
      <c r="B167" s="5" t="s">
        <v>254</v>
      </c>
      <c r="C167" s="5" t="s">
        <v>74</v>
      </c>
      <c r="D167" s="5"/>
      <c r="E167" s="6">
        <v>380</v>
      </c>
      <c r="F167" s="7">
        <v>17</v>
      </c>
      <c r="G167" s="8"/>
      <c r="H167" s="8"/>
      <c r="I167" s="8"/>
    </row>
    <row r="168" spans="1:9" ht="16.5" thickBot="1" x14ac:dyDescent="0.3">
      <c r="A168" s="4">
        <v>167</v>
      </c>
      <c r="B168" s="5" t="s">
        <v>255</v>
      </c>
      <c r="C168" s="5" t="s">
        <v>26</v>
      </c>
      <c r="D168" s="5"/>
      <c r="E168" s="6">
        <v>380</v>
      </c>
      <c r="F168" s="7">
        <v>37</v>
      </c>
      <c r="G168" s="8"/>
      <c r="H168" s="8"/>
      <c r="I168" s="8"/>
    </row>
    <row r="169" spans="1:9" ht="16.5" thickBot="1" x14ac:dyDescent="0.3">
      <c r="A169" s="4">
        <v>168</v>
      </c>
      <c r="B169" s="5" t="s">
        <v>256</v>
      </c>
      <c r="C169" s="5" t="s">
        <v>5</v>
      </c>
      <c r="D169" s="5"/>
      <c r="E169" s="6">
        <v>380</v>
      </c>
      <c r="F169" s="7">
        <v>69</v>
      </c>
      <c r="G169" s="8">
        <v>68.98</v>
      </c>
      <c r="H169" s="8"/>
      <c r="I169" s="8"/>
    </row>
    <row r="170" spans="1:9" ht="16.5" thickBot="1" x14ac:dyDescent="0.3">
      <c r="A170" s="4">
        <v>169</v>
      </c>
      <c r="B170" s="5" t="s">
        <v>257</v>
      </c>
      <c r="C170" s="5" t="s">
        <v>6</v>
      </c>
      <c r="D170" s="5"/>
      <c r="E170" s="6">
        <v>380</v>
      </c>
      <c r="F170" s="7">
        <v>134</v>
      </c>
      <c r="G170" s="8"/>
      <c r="H170" s="8"/>
      <c r="I170" s="8"/>
    </row>
    <row r="171" spans="1:9" ht="16.5" thickBot="1" x14ac:dyDescent="0.3">
      <c r="A171" s="4">
        <v>170</v>
      </c>
      <c r="B171" s="5" t="s">
        <v>258</v>
      </c>
      <c r="C171" s="5" t="s">
        <v>5</v>
      </c>
      <c r="D171" s="5"/>
      <c r="E171" s="6">
        <v>470</v>
      </c>
      <c r="F171" s="7">
        <v>135</v>
      </c>
      <c r="G171" s="8"/>
      <c r="H171" s="8"/>
      <c r="I171" s="8"/>
    </row>
    <row r="172" spans="1:9" ht="16.5" thickBot="1" x14ac:dyDescent="0.3">
      <c r="A172" s="4">
        <v>171</v>
      </c>
      <c r="B172" s="5" t="s">
        <v>259</v>
      </c>
      <c r="C172" s="5" t="s">
        <v>3</v>
      </c>
      <c r="D172" s="5"/>
      <c r="E172" s="6">
        <v>470</v>
      </c>
      <c r="F172" s="7">
        <v>243</v>
      </c>
      <c r="G172" s="8"/>
      <c r="H172" s="8"/>
      <c r="I172" s="8"/>
    </row>
    <row r="173" spans="1:9" ht="16.5" thickBot="1" x14ac:dyDescent="0.3">
      <c r="A173" s="4">
        <v>172</v>
      </c>
      <c r="B173" s="5" t="s">
        <v>260</v>
      </c>
      <c r="C173" s="5" t="s">
        <v>5</v>
      </c>
      <c r="D173" s="5"/>
      <c r="E173" s="6"/>
      <c r="F173" s="7">
        <v>160</v>
      </c>
      <c r="G173" s="8">
        <v>160.34</v>
      </c>
      <c r="H173" s="8"/>
      <c r="I173" s="8"/>
    </row>
    <row r="174" spans="1:9" ht="16.5" thickBot="1" x14ac:dyDescent="0.3">
      <c r="A174" s="4">
        <v>173</v>
      </c>
      <c r="B174" s="5" t="s">
        <v>261</v>
      </c>
      <c r="C174" s="5" t="s">
        <v>3</v>
      </c>
      <c r="D174" s="5"/>
      <c r="E174" s="6"/>
      <c r="F174" s="7">
        <v>273</v>
      </c>
      <c r="G174" s="8">
        <v>273.11</v>
      </c>
      <c r="H174" s="8"/>
      <c r="I174" s="8"/>
    </row>
    <row r="175" spans="1:9" ht="16.5" thickBot="1" x14ac:dyDescent="0.3">
      <c r="A175" s="4">
        <v>174</v>
      </c>
      <c r="B175" s="5" t="s">
        <v>262</v>
      </c>
      <c r="C175" s="5" t="s">
        <v>5</v>
      </c>
      <c r="D175" s="5" t="s">
        <v>263</v>
      </c>
      <c r="E175" s="6">
        <v>470</v>
      </c>
      <c r="F175" s="7">
        <v>144</v>
      </c>
      <c r="G175" s="8"/>
      <c r="H175" s="8"/>
      <c r="I175" s="8"/>
    </row>
    <row r="176" spans="1:9" ht="16.5" thickBot="1" x14ac:dyDescent="0.3">
      <c r="A176" s="4">
        <v>175</v>
      </c>
      <c r="B176" s="5" t="s">
        <v>264</v>
      </c>
      <c r="C176" s="5" t="s">
        <v>6</v>
      </c>
      <c r="D176" s="5" t="s">
        <v>263</v>
      </c>
      <c r="E176" s="6">
        <v>470</v>
      </c>
      <c r="F176" s="7">
        <v>281</v>
      </c>
      <c r="G176" s="8"/>
      <c r="H176" s="8"/>
      <c r="I176" s="8"/>
    </row>
    <row r="177" spans="1:9" ht="16.5" thickBot="1" x14ac:dyDescent="0.3">
      <c r="A177" s="4">
        <v>176</v>
      </c>
      <c r="B177" s="5" t="s">
        <v>262</v>
      </c>
      <c r="C177" s="5" t="s">
        <v>5</v>
      </c>
      <c r="D177" s="5"/>
      <c r="E177" s="6">
        <v>470</v>
      </c>
      <c r="F177" s="7">
        <v>118</v>
      </c>
      <c r="G177" s="8">
        <v>118.44</v>
      </c>
      <c r="H177" s="8"/>
      <c r="I177" s="8"/>
    </row>
    <row r="178" spans="1:9" ht="16.5" thickBot="1" x14ac:dyDescent="0.3">
      <c r="A178" s="4">
        <v>177</v>
      </c>
      <c r="B178" s="5" t="s">
        <v>264</v>
      </c>
      <c r="C178" s="5" t="s">
        <v>6</v>
      </c>
      <c r="D178" s="5"/>
      <c r="E178" s="6">
        <v>470</v>
      </c>
      <c r="F178" s="7">
        <v>231</v>
      </c>
      <c r="G178" s="8">
        <v>231.21</v>
      </c>
      <c r="H178" s="8"/>
      <c r="I178" s="8"/>
    </row>
    <row r="179" spans="1:9" ht="16.5" thickBot="1" x14ac:dyDescent="0.3">
      <c r="A179" s="4">
        <v>178</v>
      </c>
      <c r="B179" s="5" t="s">
        <v>265</v>
      </c>
      <c r="C179" s="5" t="s">
        <v>5</v>
      </c>
      <c r="D179" s="5"/>
      <c r="E179" s="6">
        <v>450</v>
      </c>
      <c r="F179" s="7">
        <v>128</v>
      </c>
      <c r="G179" s="8"/>
      <c r="H179" s="8"/>
      <c r="I179" s="8"/>
    </row>
    <row r="180" spans="1:9" ht="16.5" thickBot="1" x14ac:dyDescent="0.3">
      <c r="A180" s="4">
        <v>179</v>
      </c>
      <c r="B180" s="5" t="s">
        <v>266</v>
      </c>
      <c r="C180" s="5" t="s">
        <v>6</v>
      </c>
      <c r="D180" s="5"/>
      <c r="E180" s="6">
        <v>450</v>
      </c>
      <c r="F180" s="7">
        <v>248</v>
      </c>
      <c r="G180" s="8"/>
      <c r="H180" s="8"/>
      <c r="I180" s="8"/>
    </row>
    <row r="181" spans="1:9" ht="16.5" thickBot="1" x14ac:dyDescent="0.3">
      <c r="A181" s="4">
        <v>180</v>
      </c>
      <c r="B181" s="5" t="s">
        <v>267</v>
      </c>
      <c r="C181" s="5" t="s">
        <v>5</v>
      </c>
      <c r="D181" s="5"/>
      <c r="E181" s="6">
        <v>480</v>
      </c>
      <c r="F181" s="7">
        <v>137</v>
      </c>
      <c r="G181" s="8">
        <v>137.02000000000001</v>
      </c>
      <c r="H181" s="8"/>
      <c r="I181" s="8"/>
    </row>
    <row r="182" spans="1:9" ht="16.5" thickBot="1" x14ac:dyDescent="0.3">
      <c r="A182" s="4">
        <v>181</v>
      </c>
      <c r="B182" s="5" t="s">
        <v>268</v>
      </c>
      <c r="C182" s="5" t="s">
        <v>6</v>
      </c>
      <c r="D182" s="5"/>
      <c r="E182" s="6">
        <v>480</v>
      </c>
      <c r="F182" s="7">
        <v>266</v>
      </c>
      <c r="G182" s="8">
        <v>266.49</v>
      </c>
      <c r="H182" s="8"/>
      <c r="I182" s="8"/>
    </row>
    <row r="183" spans="1:9" ht="16.5" thickBot="1" x14ac:dyDescent="0.3">
      <c r="A183" s="4">
        <v>182</v>
      </c>
      <c r="B183" s="5" t="s">
        <v>269</v>
      </c>
      <c r="C183" s="5" t="s">
        <v>4</v>
      </c>
      <c r="D183" s="5"/>
      <c r="E183" s="6">
        <v>420</v>
      </c>
      <c r="F183" s="7">
        <v>95</v>
      </c>
      <c r="G183" s="8">
        <v>95.13</v>
      </c>
      <c r="H183" s="8"/>
      <c r="I183" s="8"/>
    </row>
    <row r="184" spans="1:9" ht="16.5" thickBot="1" x14ac:dyDescent="0.3">
      <c r="A184" s="4">
        <v>183</v>
      </c>
      <c r="B184" s="5" t="s">
        <v>270</v>
      </c>
      <c r="C184" s="5" t="s">
        <v>28</v>
      </c>
      <c r="D184" s="5"/>
      <c r="E184" s="6">
        <v>420</v>
      </c>
      <c r="F184" s="7">
        <v>189</v>
      </c>
      <c r="G184" s="8">
        <v>189.31</v>
      </c>
      <c r="H184" s="8"/>
      <c r="I184" s="8"/>
    </row>
    <row r="185" spans="1:9" ht="16.5" thickBot="1" x14ac:dyDescent="0.3">
      <c r="A185" s="4">
        <v>184</v>
      </c>
      <c r="B185" s="5" t="s">
        <v>271</v>
      </c>
      <c r="C185" s="5" t="s">
        <v>4</v>
      </c>
      <c r="D185" s="5"/>
      <c r="E185" s="6">
        <v>420</v>
      </c>
      <c r="F185" s="7">
        <v>135</v>
      </c>
      <c r="G185" s="8">
        <v>134.82</v>
      </c>
      <c r="H185" s="8"/>
      <c r="I185" s="8"/>
    </row>
    <row r="186" spans="1:9" ht="16.5" thickBot="1" x14ac:dyDescent="0.3">
      <c r="A186" s="4">
        <v>185</v>
      </c>
      <c r="B186" s="5" t="s">
        <v>272</v>
      </c>
      <c r="C186" s="5" t="s">
        <v>28</v>
      </c>
      <c r="D186" s="5"/>
      <c r="E186" s="6">
        <v>420</v>
      </c>
      <c r="F186" s="7">
        <v>255</v>
      </c>
      <c r="G186" s="8">
        <v>254.52</v>
      </c>
      <c r="H186" s="8"/>
      <c r="I186" s="8"/>
    </row>
    <row r="187" spans="1:9" ht="16.5" thickBot="1" x14ac:dyDescent="0.3">
      <c r="A187" s="4">
        <v>186</v>
      </c>
      <c r="B187" s="5" t="s">
        <v>273</v>
      </c>
      <c r="C187" s="5" t="s">
        <v>4</v>
      </c>
      <c r="D187" s="5"/>
      <c r="E187" s="6">
        <v>520</v>
      </c>
      <c r="F187" s="7">
        <v>109</v>
      </c>
      <c r="G187" s="8">
        <v>109.31</v>
      </c>
      <c r="H187" s="8"/>
      <c r="I187" s="8"/>
    </row>
    <row r="188" spans="1:9" ht="16.5" thickBot="1" x14ac:dyDescent="0.3">
      <c r="A188" s="4">
        <v>187</v>
      </c>
      <c r="B188" s="5" t="s">
        <v>274</v>
      </c>
      <c r="C188" s="5" t="s">
        <v>28</v>
      </c>
      <c r="D188" s="5"/>
      <c r="E188" s="6">
        <v>520</v>
      </c>
      <c r="F188" s="7">
        <v>245</v>
      </c>
      <c r="G188" s="8">
        <v>244.75</v>
      </c>
      <c r="H188" s="8"/>
      <c r="I188" s="8"/>
    </row>
    <row r="189" spans="1:9" ht="16.5" thickBot="1" x14ac:dyDescent="0.3">
      <c r="A189" s="4">
        <v>188</v>
      </c>
      <c r="B189" s="5" t="s">
        <v>275</v>
      </c>
      <c r="C189" s="5" t="s">
        <v>276</v>
      </c>
      <c r="D189" s="5"/>
      <c r="E189" s="6">
        <v>460</v>
      </c>
      <c r="F189" s="7">
        <v>1165</v>
      </c>
      <c r="G189" s="8">
        <v>1164.56</v>
      </c>
      <c r="H189" s="8"/>
      <c r="I189" s="8"/>
    </row>
    <row r="190" spans="1:9" ht="16.5" thickBot="1" x14ac:dyDescent="0.3">
      <c r="A190" s="4">
        <v>189</v>
      </c>
      <c r="B190" s="5" t="s">
        <v>277</v>
      </c>
      <c r="C190" s="5" t="s">
        <v>48</v>
      </c>
      <c r="D190" s="5"/>
      <c r="E190" s="6">
        <v>390</v>
      </c>
      <c r="F190" s="7">
        <v>20</v>
      </c>
      <c r="G190" s="8">
        <v>20.48</v>
      </c>
      <c r="H190" s="8">
        <v>19</v>
      </c>
      <c r="I190" s="8"/>
    </row>
    <row r="191" spans="1:9" ht="16.5" thickBot="1" x14ac:dyDescent="0.3">
      <c r="A191" s="4">
        <v>190</v>
      </c>
      <c r="B191" s="5" t="s">
        <v>278</v>
      </c>
      <c r="C191" s="5" t="s">
        <v>26</v>
      </c>
      <c r="D191" s="5"/>
      <c r="E191" s="6">
        <v>390</v>
      </c>
      <c r="F191" s="7">
        <v>44</v>
      </c>
      <c r="G191" s="8">
        <v>44.41</v>
      </c>
      <c r="H191" s="8">
        <v>38</v>
      </c>
      <c r="I191" s="8"/>
    </row>
    <row r="192" spans="1:9" ht="16.5" thickBot="1" x14ac:dyDescent="0.3">
      <c r="A192" s="4">
        <v>191</v>
      </c>
      <c r="B192" s="5" t="s">
        <v>279</v>
      </c>
      <c r="C192" s="5" t="s">
        <v>2</v>
      </c>
      <c r="D192" s="5"/>
      <c r="E192" s="6">
        <v>390</v>
      </c>
      <c r="F192" s="7">
        <v>87</v>
      </c>
      <c r="G192" s="8">
        <v>87.25</v>
      </c>
      <c r="H192" s="8">
        <v>84</v>
      </c>
      <c r="I192" s="8"/>
    </row>
    <row r="193" spans="1:9" ht="16.5" thickBot="1" x14ac:dyDescent="0.3">
      <c r="A193" s="4">
        <v>192</v>
      </c>
      <c r="B193" s="5" t="s">
        <v>280</v>
      </c>
      <c r="C193" s="5" t="s">
        <v>6</v>
      </c>
      <c r="D193" s="5"/>
      <c r="E193" s="6">
        <v>390</v>
      </c>
      <c r="F193" s="7">
        <v>171</v>
      </c>
      <c r="G193" s="8">
        <v>171.04</v>
      </c>
      <c r="H193" s="8">
        <v>153</v>
      </c>
      <c r="I193" s="8"/>
    </row>
    <row r="194" spans="1:9" ht="16.5" thickBot="1" x14ac:dyDescent="0.3">
      <c r="A194" s="4">
        <v>193</v>
      </c>
      <c r="B194" s="5" t="s">
        <v>281</v>
      </c>
      <c r="C194" s="5" t="s">
        <v>45</v>
      </c>
      <c r="D194" s="5"/>
      <c r="E194" s="6">
        <v>450</v>
      </c>
      <c r="F194" s="7">
        <v>770</v>
      </c>
      <c r="G194" s="8">
        <v>770.49</v>
      </c>
      <c r="H194" s="8"/>
      <c r="I194" s="8"/>
    </row>
    <row r="195" spans="1:9" ht="16.5" thickBot="1" x14ac:dyDescent="0.3">
      <c r="A195" s="4">
        <v>194</v>
      </c>
      <c r="B195" s="5" t="s">
        <v>282</v>
      </c>
      <c r="C195" s="5" t="s">
        <v>45</v>
      </c>
      <c r="D195" s="5"/>
      <c r="E195" s="6">
        <v>420</v>
      </c>
      <c r="F195" s="7">
        <v>534</v>
      </c>
      <c r="G195" s="8">
        <v>533.91999999999996</v>
      </c>
      <c r="H195" s="8"/>
      <c r="I195" s="8"/>
    </row>
    <row r="196" spans="1:9" ht="16.5" thickBot="1" x14ac:dyDescent="0.3">
      <c r="A196" s="4">
        <v>195</v>
      </c>
      <c r="B196" s="5" t="s">
        <v>283</v>
      </c>
      <c r="C196" s="5" t="s">
        <v>284</v>
      </c>
      <c r="D196" s="5" t="s">
        <v>285</v>
      </c>
      <c r="E196" s="6">
        <v>440</v>
      </c>
      <c r="F196" s="7">
        <v>430</v>
      </c>
      <c r="G196" s="8">
        <v>429.66</v>
      </c>
      <c r="H196" s="8"/>
      <c r="I196" s="8"/>
    </row>
    <row r="197" spans="1:9" ht="16.5" thickBot="1" x14ac:dyDescent="0.3">
      <c r="A197" s="4">
        <v>196</v>
      </c>
      <c r="B197" s="5" t="s">
        <v>286</v>
      </c>
      <c r="C197" s="5" t="s">
        <v>45</v>
      </c>
      <c r="D197" s="5"/>
      <c r="E197" s="6">
        <v>400</v>
      </c>
      <c r="F197" s="7">
        <v>765</v>
      </c>
      <c r="G197" s="8">
        <v>765.45</v>
      </c>
      <c r="H197" s="8"/>
      <c r="I197" s="8"/>
    </row>
    <row r="198" spans="1:9" ht="16.5" thickBot="1" x14ac:dyDescent="0.3">
      <c r="A198" s="4">
        <v>197</v>
      </c>
      <c r="B198" s="5" t="s">
        <v>287</v>
      </c>
      <c r="C198" s="5" t="s">
        <v>5</v>
      </c>
      <c r="D198" s="5"/>
      <c r="E198" s="6">
        <v>450</v>
      </c>
      <c r="F198" s="7">
        <v>107</v>
      </c>
      <c r="G198" s="8">
        <v>107.1</v>
      </c>
      <c r="H198" s="8"/>
      <c r="I198" s="8"/>
    </row>
    <row r="199" spans="1:9" ht="16.5" thickBot="1" x14ac:dyDescent="0.3">
      <c r="A199" s="4">
        <v>198</v>
      </c>
      <c r="B199" s="5" t="s">
        <v>288</v>
      </c>
      <c r="C199" s="5" t="s">
        <v>6</v>
      </c>
      <c r="D199" s="5"/>
      <c r="E199" s="6">
        <v>450</v>
      </c>
      <c r="F199" s="7">
        <v>209</v>
      </c>
      <c r="G199" s="8">
        <v>209.16</v>
      </c>
      <c r="H199" s="8"/>
      <c r="I199" s="8"/>
    </row>
    <row r="200" spans="1:9" ht="16.5" thickBot="1" x14ac:dyDescent="0.3">
      <c r="A200" s="4">
        <v>199</v>
      </c>
      <c r="B200" s="5" t="s">
        <v>289</v>
      </c>
      <c r="C200" s="5" t="s">
        <v>18</v>
      </c>
      <c r="D200" s="5" t="s">
        <v>290</v>
      </c>
      <c r="E200" s="6">
        <v>350</v>
      </c>
      <c r="F200" s="7">
        <v>50</v>
      </c>
      <c r="G200" s="8">
        <v>49.77</v>
      </c>
      <c r="H200" s="8">
        <v>69</v>
      </c>
      <c r="I200" s="8"/>
    </row>
    <row r="201" spans="1:9" ht="16.5" thickBot="1" x14ac:dyDescent="0.3">
      <c r="A201" s="4">
        <v>200</v>
      </c>
      <c r="B201" s="5" t="s">
        <v>291</v>
      </c>
      <c r="C201" s="5" t="s">
        <v>5</v>
      </c>
      <c r="D201" s="5" t="s">
        <v>290</v>
      </c>
      <c r="E201" s="6">
        <v>350</v>
      </c>
      <c r="F201" s="7">
        <v>82</v>
      </c>
      <c r="G201" s="8"/>
      <c r="H201" s="8">
        <v>135</v>
      </c>
      <c r="I201" s="8"/>
    </row>
    <row r="202" spans="1:9" ht="16.5" thickBot="1" x14ac:dyDescent="0.3">
      <c r="A202" s="4">
        <v>201</v>
      </c>
      <c r="B202" s="5" t="s">
        <v>292</v>
      </c>
      <c r="C202" s="5" t="s">
        <v>207</v>
      </c>
      <c r="D202" s="5"/>
      <c r="E202" s="6">
        <v>460</v>
      </c>
      <c r="F202" s="7">
        <v>1066</v>
      </c>
      <c r="G202" s="8">
        <v>1065.96</v>
      </c>
      <c r="H202" s="8"/>
      <c r="I202" s="8"/>
    </row>
    <row r="203" spans="1:9" ht="16.5" thickBot="1" x14ac:dyDescent="0.3">
      <c r="A203" s="4">
        <v>202</v>
      </c>
      <c r="B203" s="5" t="s">
        <v>293</v>
      </c>
      <c r="C203" s="5" t="s">
        <v>294</v>
      </c>
      <c r="D203" s="5"/>
      <c r="E203" s="6">
        <v>460</v>
      </c>
      <c r="F203" s="7">
        <v>727</v>
      </c>
      <c r="G203" s="8">
        <v>726.71</v>
      </c>
      <c r="H203" s="8"/>
      <c r="I203" s="8"/>
    </row>
    <row r="204" spans="1:9" ht="16.5" thickBot="1" x14ac:dyDescent="0.3">
      <c r="A204" s="4">
        <v>203</v>
      </c>
      <c r="B204" s="5" t="s">
        <v>295</v>
      </c>
      <c r="C204" s="5" t="s">
        <v>45</v>
      </c>
      <c r="D204" s="5"/>
      <c r="E204" s="6">
        <v>430</v>
      </c>
      <c r="F204" s="7">
        <v>582</v>
      </c>
      <c r="G204" s="8">
        <v>582.12</v>
      </c>
      <c r="H204" s="8"/>
      <c r="I204" s="8"/>
    </row>
    <row r="205" spans="1:9" ht="16.5" thickBot="1" x14ac:dyDescent="0.3">
      <c r="A205" s="4">
        <v>204</v>
      </c>
      <c r="B205" s="5" t="s">
        <v>296</v>
      </c>
      <c r="C205" s="5" t="s">
        <v>4</v>
      </c>
      <c r="D205" s="5"/>
      <c r="E205" s="6">
        <v>430</v>
      </c>
      <c r="F205" s="7">
        <v>83</v>
      </c>
      <c r="G205" s="8"/>
      <c r="H205" s="8"/>
      <c r="I205" s="8"/>
    </row>
    <row r="206" spans="1:9" ht="16.5" thickBot="1" x14ac:dyDescent="0.3">
      <c r="A206" s="4">
        <v>205</v>
      </c>
      <c r="B206" s="5" t="s">
        <v>297</v>
      </c>
      <c r="C206" s="5" t="s">
        <v>46</v>
      </c>
      <c r="D206" s="5"/>
      <c r="E206" s="6">
        <v>430</v>
      </c>
      <c r="F206" s="7">
        <v>47</v>
      </c>
      <c r="G206" s="8"/>
      <c r="H206" s="8"/>
      <c r="I206" s="8"/>
    </row>
    <row r="207" spans="1:9" ht="16.5" thickBot="1" x14ac:dyDescent="0.3">
      <c r="A207" s="4">
        <v>206</v>
      </c>
      <c r="B207" s="5" t="s">
        <v>298</v>
      </c>
      <c r="C207" s="5" t="s">
        <v>46</v>
      </c>
      <c r="D207" s="5"/>
      <c r="E207" s="6">
        <v>440</v>
      </c>
      <c r="F207" s="7">
        <v>61</v>
      </c>
      <c r="G207" s="8">
        <v>61.11</v>
      </c>
      <c r="H207" s="8"/>
      <c r="I207" s="8"/>
    </row>
    <row r="208" spans="1:9" ht="16.5" thickBot="1" x14ac:dyDescent="0.3">
      <c r="A208" s="4">
        <v>207</v>
      </c>
      <c r="B208" s="5" t="s">
        <v>299</v>
      </c>
      <c r="C208" s="5" t="s">
        <v>4</v>
      </c>
      <c r="D208" s="5"/>
      <c r="E208" s="6">
        <v>440</v>
      </c>
      <c r="F208" s="7">
        <v>101</v>
      </c>
      <c r="G208" s="8">
        <v>100.8</v>
      </c>
      <c r="H208" s="8"/>
      <c r="I208" s="8"/>
    </row>
    <row r="209" spans="1:9" ht="16.5" thickBot="1" x14ac:dyDescent="0.3">
      <c r="A209" s="4">
        <v>208</v>
      </c>
      <c r="B209" s="5" t="s">
        <v>300</v>
      </c>
      <c r="C209" s="5" t="s">
        <v>16</v>
      </c>
      <c r="D209" s="5"/>
      <c r="E209" s="6">
        <v>440</v>
      </c>
      <c r="F209" s="7">
        <v>188</v>
      </c>
      <c r="G209" s="8">
        <v>188.05</v>
      </c>
      <c r="H209" s="8"/>
      <c r="I209" s="8"/>
    </row>
    <row r="210" spans="1:9" ht="16.5" thickBot="1" x14ac:dyDescent="0.3">
      <c r="A210" s="4">
        <v>209</v>
      </c>
      <c r="B210" s="5" t="s">
        <v>301</v>
      </c>
      <c r="C210" s="5" t="s">
        <v>46</v>
      </c>
      <c r="D210" s="5"/>
      <c r="E210" s="6">
        <v>390</v>
      </c>
      <c r="F210" s="7">
        <v>47</v>
      </c>
      <c r="G210" s="8">
        <v>46.94</v>
      </c>
      <c r="H210" s="8"/>
      <c r="I210" s="8"/>
    </row>
    <row r="211" spans="1:9" ht="16.5" thickBot="1" x14ac:dyDescent="0.3">
      <c r="A211" s="4">
        <v>210</v>
      </c>
      <c r="B211" s="5" t="s">
        <v>302</v>
      </c>
      <c r="C211" s="5" t="s">
        <v>4</v>
      </c>
      <c r="D211" s="5"/>
      <c r="E211" s="6">
        <v>390</v>
      </c>
      <c r="F211" s="7">
        <v>81</v>
      </c>
      <c r="G211" s="8">
        <v>80.95</v>
      </c>
      <c r="H211" s="8"/>
      <c r="I211" s="8"/>
    </row>
    <row r="212" spans="1:9" ht="16.5" thickBot="1" x14ac:dyDescent="0.3">
      <c r="A212" s="4">
        <v>211</v>
      </c>
      <c r="B212" s="5" t="s">
        <v>303</v>
      </c>
      <c r="C212" s="5" t="s">
        <v>28</v>
      </c>
      <c r="D212" s="5"/>
      <c r="E212" s="6">
        <v>390</v>
      </c>
      <c r="F212" s="7">
        <v>158</v>
      </c>
      <c r="G212" s="8">
        <v>158.13</v>
      </c>
      <c r="H212" s="8"/>
      <c r="I212" s="8"/>
    </row>
    <row r="213" spans="1:9" ht="16.5" thickBot="1" x14ac:dyDescent="0.3">
      <c r="A213" s="4">
        <v>212</v>
      </c>
      <c r="B213" s="5" t="s">
        <v>304</v>
      </c>
      <c r="C213" s="5" t="s">
        <v>46</v>
      </c>
      <c r="D213" s="5"/>
      <c r="E213" s="6">
        <v>400</v>
      </c>
      <c r="F213" s="7">
        <v>58</v>
      </c>
      <c r="G213" s="8">
        <v>57.65</v>
      </c>
      <c r="H213" s="8"/>
      <c r="I213" s="8"/>
    </row>
    <row r="214" spans="1:9" ht="16.5" thickBot="1" x14ac:dyDescent="0.3">
      <c r="A214" s="4">
        <v>213</v>
      </c>
      <c r="B214" s="5" t="s">
        <v>305</v>
      </c>
      <c r="C214" s="5" t="s">
        <v>4</v>
      </c>
      <c r="D214" s="5"/>
      <c r="E214" s="6">
        <v>400</v>
      </c>
      <c r="F214" s="7">
        <v>95</v>
      </c>
      <c r="G214" s="8">
        <v>94.5</v>
      </c>
      <c r="H214" s="8"/>
      <c r="I214" s="8"/>
    </row>
    <row r="215" spans="1:9" ht="16.5" thickBot="1" x14ac:dyDescent="0.3">
      <c r="A215" s="4">
        <v>214</v>
      </c>
      <c r="B215" s="5" t="s">
        <v>306</v>
      </c>
      <c r="C215" s="5" t="s">
        <v>16</v>
      </c>
      <c r="D215" s="5"/>
      <c r="E215" s="6">
        <v>400</v>
      </c>
      <c r="F215" s="7">
        <v>164</v>
      </c>
      <c r="G215" s="8">
        <v>163.80000000000001</v>
      </c>
      <c r="H215" s="8"/>
      <c r="I215" s="8"/>
    </row>
    <row r="216" spans="1:9" ht="16.5" thickBot="1" x14ac:dyDescent="0.3">
      <c r="A216" s="4">
        <v>215</v>
      </c>
      <c r="B216" s="5" t="s">
        <v>307</v>
      </c>
      <c r="C216" s="5" t="s">
        <v>46</v>
      </c>
      <c r="D216" s="5"/>
      <c r="E216" s="6">
        <v>390</v>
      </c>
      <c r="F216" s="7">
        <v>60</v>
      </c>
      <c r="G216" s="8">
        <v>59.53</v>
      </c>
      <c r="H216" s="8"/>
      <c r="I216" s="8"/>
    </row>
    <row r="217" spans="1:9" ht="16.5" thickBot="1" x14ac:dyDescent="0.3">
      <c r="A217" s="4">
        <v>216</v>
      </c>
      <c r="B217" s="5" t="s">
        <v>308</v>
      </c>
      <c r="C217" s="5" t="s">
        <v>5</v>
      </c>
      <c r="D217" s="5"/>
      <c r="E217" s="6">
        <v>390</v>
      </c>
      <c r="F217" s="7">
        <v>106</v>
      </c>
      <c r="G217" s="8">
        <v>105.84</v>
      </c>
      <c r="H217" s="8"/>
      <c r="I217" s="8"/>
    </row>
    <row r="218" spans="1:9" ht="16.5" thickBot="1" x14ac:dyDescent="0.3">
      <c r="A218" s="4">
        <v>217</v>
      </c>
      <c r="B218" s="5" t="s">
        <v>309</v>
      </c>
      <c r="C218" s="5" t="s">
        <v>6</v>
      </c>
      <c r="D218" s="5"/>
      <c r="E218" s="6">
        <v>390</v>
      </c>
      <c r="F218" s="7">
        <v>194</v>
      </c>
      <c r="G218" s="8">
        <v>193.73</v>
      </c>
      <c r="H218" s="8"/>
      <c r="I218" s="8"/>
    </row>
    <row r="219" spans="1:9" ht="16.5" thickBot="1" x14ac:dyDescent="0.3">
      <c r="A219" s="4">
        <v>218</v>
      </c>
      <c r="B219" s="5" t="s">
        <v>310</v>
      </c>
      <c r="C219" s="5" t="s">
        <v>46</v>
      </c>
      <c r="D219" s="5" t="s">
        <v>311</v>
      </c>
      <c r="E219" s="6">
        <v>430</v>
      </c>
      <c r="F219" s="7">
        <v>72</v>
      </c>
      <c r="G219" s="8">
        <v>71.819999999999993</v>
      </c>
      <c r="H219" s="8"/>
      <c r="I219" s="8"/>
    </row>
    <row r="220" spans="1:9" ht="16.5" thickBot="1" x14ac:dyDescent="0.3">
      <c r="A220" s="4">
        <v>219</v>
      </c>
      <c r="B220" s="5" t="s">
        <v>310</v>
      </c>
      <c r="C220" s="5" t="s">
        <v>46</v>
      </c>
      <c r="D220" s="5"/>
      <c r="E220" s="6">
        <v>430</v>
      </c>
      <c r="F220" s="7">
        <v>45</v>
      </c>
      <c r="G220" s="8"/>
      <c r="H220" s="8"/>
      <c r="I220" s="8"/>
    </row>
    <row r="221" spans="1:9" ht="16.5" thickBot="1" x14ac:dyDescent="0.3">
      <c r="A221" s="4">
        <v>220</v>
      </c>
      <c r="B221" s="5" t="s">
        <v>312</v>
      </c>
      <c r="C221" s="5" t="s">
        <v>5</v>
      </c>
      <c r="D221" s="5" t="s">
        <v>313</v>
      </c>
      <c r="E221" s="6">
        <v>430</v>
      </c>
      <c r="F221" s="7">
        <v>116</v>
      </c>
      <c r="G221" s="8"/>
      <c r="H221" s="8"/>
      <c r="I221" s="8"/>
    </row>
    <row r="222" spans="1:9" ht="16.5" thickBot="1" x14ac:dyDescent="0.3">
      <c r="A222" s="4">
        <v>221</v>
      </c>
      <c r="B222" s="5" t="s">
        <v>314</v>
      </c>
      <c r="C222" s="5" t="s">
        <v>3</v>
      </c>
      <c r="D222" s="5" t="s">
        <v>313</v>
      </c>
      <c r="E222" s="6">
        <v>430</v>
      </c>
      <c r="F222" s="7">
        <v>225</v>
      </c>
      <c r="G222" s="8"/>
      <c r="H222" s="8"/>
      <c r="I222" s="8"/>
    </row>
    <row r="223" spans="1:9" ht="16.5" thickBot="1" x14ac:dyDescent="0.3">
      <c r="A223" s="4">
        <v>222</v>
      </c>
      <c r="B223" s="5" t="s">
        <v>315</v>
      </c>
      <c r="C223" s="5" t="s">
        <v>5</v>
      </c>
      <c r="D223" s="5" t="s">
        <v>316</v>
      </c>
      <c r="E223" s="6">
        <v>430</v>
      </c>
      <c r="F223" s="7">
        <v>116</v>
      </c>
      <c r="G223" s="8"/>
      <c r="H223" s="8"/>
      <c r="I223" s="8"/>
    </row>
    <row r="224" spans="1:9" ht="16.5" thickBot="1" x14ac:dyDescent="0.3">
      <c r="A224" s="4">
        <v>223</v>
      </c>
      <c r="B224" s="5" t="s">
        <v>317</v>
      </c>
      <c r="C224" s="5" t="s">
        <v>3</v>
      </c>
      <c r="D224" s="5" t="s">
        <v>316</v>
      </c>
      <c r="E224" s="6">
        <v>430</v>
      </c>
      <c r="F224" s="7">
        <v>225</v>
      </c>
      <c r="G224" s="8"/>
      <c r="H224" s="8"/>
      <c r="I224" s="8"/>
    </row>
    <row r="225" spans="1:9" ht="16.5" thickBot="1" x14ac:dyDescent="0.3">
      <c r="A225" s="4">
        <v>224</v>
      </c>
      <c r="B225" s="5" t="s">
        <v>318</v>
      </c>
      <c r="C225" s="5" t="s">
        <v>5</v>
      </c>
      <c r="D225" s="5"/>
      <c r="E225" s="6">
        <v>410</v>
      </c>
      <c r="F225" s="7">
        <v>165</v>
      </c>
      <c r="G225" s="8">
        <v>164.75</v>
      </c>
      <c r="H225" s="8"/>
      <c r="I225" s="8"/>
    </row>
    <row r="226" spans="1:9" ht="16.5" thickBot="1" x14ac:dyDescent="0.3">
      <c r="A226" s="4">
        <v>225</v>
      </c>
      <c r="B226" s="5" t="s">
        <v>319</v>
      </c>
      <c r="C226" s="5" t="s">
        <v>6</v>
      </c>
      <c r="D226" s="5"/>
      <c r="E226" s="6">
        <v>410</v>
      </c>
      <c r="F226" s="7">
        <v>312</v>
      </c>
      <c r="G226" s="8">
        <v>311.85000000000002</v>
      </c>
      <c r="H226" s="8"/>
      <c r="I226" s="8"/>
    </row>
    <row r="227" spans="1:9" ht="16.5" thickBot="1" x14ac:dyDescent="0.3">
      <c r="A227" s="4">
        <v>226</v>
      </c>
      <c r="B227" s="5" t="s">
        <v>320</v>
      </c>
      <c r="C227" s="5" t="s">
        <v>46</v>
      </c>
      <c r="D227" s="5"/>
      <c r="E227" s="6">
        <v>380</v>
      </c>
      <c r="F227" s="7">
        <v>45</v>
      </c>
      <c r="G227" s="8" t="s">
        <v>81</v>
      </c>
      <c r="H227" s="8"/>
      <c r="I227" s="8"/>
    </row>
    <row r="228" spans="1:9" ht="16.5" thickBot="1" x14ac:dyDescent="0.3">
      <c r="A228" s="4">
        <v>227</v>
      </c>
      <c r="B228" s="5" t="s">
        <v>321</v>
      </c>
      <c r="C228" s="5" t="s">
        <v>4</v>
      </c>
      <c r="D228" s="5"/>
      <c r="E228" s="6">
        <v>380</v>
      </c>
      <c r="F228" s="7">
        <v>79</v>
      </c>
      <c r="G228" s="8" t="s">
        <v>81</v>
      </c>
      <c r="H228" s="8"/>
      <c r="I228" s="8"/>
    </row>
    <row r="229" spans="1:9" ht="16.5" thickBot="1" x14ac:dyDescent="0.3">
      <c r="A229" s="4">
        <v>228</v>
      </c>
      <c r="B229" s="5" t="s">
        <v>322</v>
      </c>
      <c r="C229" s="5" t="s">
        <v>16</v>
      </c>
      <c r="D229" s="5"/>
      <c r="E229" s="6">
        <v>380</v>
      </c>
      <c r="F229" s="7">
        <v>153</v>
      </c>
      <c r="G229" s="8" t="s">
        <v>81</v>
      </c>
      <c r="H229" s="8"/>
      <c r="I229" s="8"/>
    </row>
    <row r="230" spans="1:9" ht="16.5" thickBot="1" x14ac:dyDescent="0.3">
      <c r="A230" s="4">
        <v>229</v>
      </c>
      <c r="B230" s="5" t="s">
        <v>323</v>
      </c>
      <c r="C230" s="5" t="s">
        <v>324</v>
      </c>
      <c r="D230" s="5"/>
      <c r="E230" s="6">
        <v>380</v>
      </c>
      <c r="F230" s="7">
        <v>241</v>
      </c>
      <c r="G230" s="8" t="s">
        <v>81</v>
      </c>
      <c r="H230" s="8"/>
      <c r="I230" s="8"/>
    </row>
    <row r="231" spans="1:9" ht="16.5" thickBot="1" x14ac:dyDescent="0.3">
      <c r="A231" s="4">
        <v>230</v>
      </c>
      <c r="B231" s="5" t="s">
        <v>325</v>
      </c>
      <c r="C231" s="5" t="s">
        <v>326</v>
      </c>
      <c r="D231" s="5" t="s">
        <v>327</v>
      </c>
      <c r="E231" s="6">
        <v>470</v>
      </c>
      <c r="F231" s="7">
        <v>57</v>
      </c>
      <c r="G231" s="8">
        <v>56.7</v>
      </c>
      <c r="H231" s="8"/>
      <c r="I231" s="8"/>
    </row>
    <row r="232" spans="1:9" ht="16.5" thickBot="1" x14ac:dyDescent="0.3">
      <c r="A232" s="4">
        <v>231</v>
      </c>
      <c r="B232" s="5" t="s">
        <v>328</v>
      </c>
      <c r="C232" s="5" t="s">
        <v>5</v>
      </c>
      <c r="D232" s="5" t="s">
        <v>327</v>
      </c>
      <c r="E232" s="6">
        <v>470</v>
      </c>
      <c r="F232" s="7">
        <v>101</v>
      </c>
      <c r="G232" s="8">
        <v>100.8</v>
      </c>
      <c r="H232" s="8"/>
      <c r="I232" s="8"/>
    </row>
    <row r="233" spans="1:9" ht="16.5" thickBot="1" x14ac:dyDescent="0.3">
      <c r="A233" s="4">
        <v>232</v>
      </c>
      <c r="B233" s="5" t="s">
        <v>329</v>
      </c>
      <c r="C233" s="5" t="s">
        <v>330</v>
      </c>
      <c r="D233" s="5" t="s">
        <v>327</v>
      </c>
      <c r="E233" s="6">
        <v>470</v>
      </c>
      <c r="F233" s="7">
        <v>226</v>
      </c>
      <c r="G233" s="8">
        <v>226.17</v>
      </c>
      <c r="H233" s="8"/>
      <c r="I233" s="8"/>
    </row>
    <row r="234" spans="1:9" ht="16.5" thickBot="1" x14ac:dyDescent="0.3">
      <c r="A234" s="4">
        <v>233</v>
      </c>
      <c r="B234" s="5" t="s">
        <v>331</v>
      </c>
      <c r="C234" s="5" t="s">
        <v>326</v>
      </c>
      <c r="D234" s="5" t="s">
        <v>332</v>
      </c>
      <c r="E234" s="6">
        <v>460</v>
      </c>
      <c r="F234" s="7">
        <v>57</v>
      </c>
      <c r="G234" s="8">
        <v>56.7</v>
      </c>
      <c r="H234" s="8"/>
      <c r="I234" s="8"/>
    </row>
    <row r="235" spans="1:9" ht="16.5" thickBot="1" x14ac:dyDescent="0.3">
      <c r="A235" s="4">
        <v>234</v>
      </c>
      <c r="B235" s="5" t="s">
        <v>333</v>
      </c>
      <c r="C235" s="5" t="s">
        <v>5</v>
      </c>
      <c r="D235" s="5" t="s">
        <v>332</v>
      </c>
      <c r="E235" s="6">
        <v>460</v>
      </c>
      <c r="F235" s="7">
        <v>101</v>
      </c>
      <c r="G235" s="8">
        <v>100.8</v>
      </c>
      <c r="H235" s="8"/>
      <c r="I235" s="8"/>
    </row>
    <row r="236" spans="1:9" ht="16.5" thickBot="1" x14ac:dyDescent="0.3">
      <c r="A236" s="4">
        <v>235</v>
      </c>
      <c r="B236" s="5" t="s">
        <v>334</v>
      </c>
      <c r="C236" s="5" t="s">
        <v>330</v>
      </c>
      <c r="D236" s="5" t="s">
        <v>332</v>
      </c>
      <c r="E236" s="6">
        <v>460</v>
      </c>
      <c r="F236" s="7">
        <v>226</v>
      </c>
      <c r="G236" s="8">
        <v>226.17</v>
      </c>
      <c r="H236" s="8"/>
      <c r="I236" s="8"/>
    </row>
    <row r="237" spans="1:9" ht="16.5" thickBot="1" x14ac:dyDescent="0.3">
      <c r="A237" s="4">
        <v>236</v>
      </c>
      <c r="B237" s="5" t="s">
        <v>333</v>
      </c>
      <c r="C237" s="5" t="s">
        <v>5</v>
      </c>
      <c r="D237" s="5" t="s">
        <v>335</v>
      </c>
      <c r="E237" s="6">
        <v>460</v>
      </c>
      <c r="F237" s="7">
        <v>163</v>
      </c>
      <c r="G237" s="8">
        <v>162.85</v>
      </c>
      <c r="H237" s="8"/>
      <c r="I237" s="8"/>
    </row>
    <row r="238" spans="1:9" ht="16.5" thickBot="1" x14ac:dyDescent="0.3">
      <c r="A238" s="4">
        <v>237</v>
      </c>
      <c r="B238" s="5" t="s">
        <v>334</v>
      </c>
      <c r="C238" s="5" t="s">
        <v>330</v>
      </c>
      <c r="D238" s="5" t="s">
        <v>335</v>
      </c>
      <c r="E238" s="6">
        <v>460</v>
      </c>
      <c r="F238" s="7">
        <v>288</v>
      </c>
      <c r="G238" s="8">
        <v>288.23</v>
      </c>
      <c r="H238" s="8"/>
      <c r="I238" s="8"/>
    </row>
    <row r="239" spans="1:9" ht="16.5" thickBot="1" x14ac:dyDescent="0.3">
      <c r="A239" s="4">
        <v>238</v>
      </c>
      <c r="B239" s="5" t="s">
        <v>336</v>
      </c>
      <c r="C239" s="5" t="s">
        <v>5</v>
      </c>
      <c r="D239" s="5"/>
      <c r="E239" s="6"/>
      <c r="F239" s="7">
        <v>114</v>
      </c>
      <c r="G239" s="8">
        <v>113.71</v>
      </c>
      <c r="H239" s="8"/>
      <c r="I239" s="8"/>
    </row>
    <row r="240" spans="1:9" ht="16.5" thickBot="1" x14ac:dyDescent="0.3">
      <c r="A240" s="4">
        <v>239</v>
      </c>
      <c r="B240" s="5" t="s">
        <v>337</v>
      </c>
      <c r="C240" s="5" t="s">
        <v>6</v>
      </c>
      <c r="D240" s="5"/>
      <c r="E240" s="6"/>
      <c r="F240" s="7">
        <v>222</v>
      </c>
      <c r="G240" s="8">
        <v>222.39</v>
      </c>
      <c r="H240" s="8"/>
      <c r="I240" s="8"/>
    </row>
    <row r="241" spans="1:9" ht="16.5" thickBot="1" x14ac:dyDescent="0.3">
      <c r="A241" s="4">
        <v>240</v>
      </c>
      <c r="B241" s="5" t="s">
        <v>338</v>
      </c>
      <c r="C241" s="5" t="s">
        <v>5</v>
      </c>
      <c r="D241" s="5"/>
      <c r="E241" s="6"/>
      <c r="F241" s="7">
        <v>138</v>
      </c>
      <c r="G241" s="8"/>
      <c r="H241" s="8">
        <v>137</v>
      </c>
      <c r="I241" s="8"/>
    </row>
    <row r="242" spans="1:9" ht="16.5" thickBot="1" x14ac:dyDescent="0.3">
      <c r="A242" s="4">
        <v>241</v>
      </c>
      <c r="B242" s="5" t="s">
        <v>339</v>
      </c>
      <c r="C242" s="5" t="s">
        <v>6</v>
      </c>
      <c r="D242" s="5"/>
      <c r="E242" s="6"/>
      <c r="F242" s="7">
        <v>335</v>
      </c>
      <c r="G242" s="8"/>
      <c r="H242" s="8"/>
      <c r="I242" s="8"/>
    </row>
    <row r="243" spans="1:9" ht="16.5" thickBot="1" x14ac:dyDescent="0.3">
      <c r="A243" s="4">
        <v>242</v>
      </c>
      <c r="B243" s="5" t="s">
        <v>340</v>
      </c>
      <c r="C243" s="5" t="s">
        <v>207</v>
      </c>
      <c r="D243" s="5" t="s">
        <v>100</v>
      </c>
      <c r="E243" s="6"/>
      <c r="F243" s="7">
        <v>1238.328</v>
      </c>
      <c r="G243" s="8" t="s">
        <v>81</v>
      </c>
      <c r="H243" s="8"/>
      <c r="I243" s="8"/>
    </row>
    <row r="244" spans="1:9" ht="16.5" thickBot="1" x14ac:dyDescent="0.3">
      <c r="A244" s="4">
        <v>243</v>
      </c>
      <c r="B244" s="5" t="s">
        <v>341</v>
      </c>
      <c r="C244" s="5" t="s">
        <v>8</v>
      </c>
      <c r="D244" s="5" t="s">
        <v>342</v>
      </c>
      <c r="E244" s="6">
        <v>480</v>
      </c>
      <c r="F244" s="7">
        <v>125</v>
      </c>
      <c r="G244" s="8">
        <v>124.74</v>
      </c>
      <c r="H244" s="8"/>
      <c r="I244" s="8"/>
    </row>
    <row r="245" spans="1:9" ht="16.5" thickBot="1" x14ac:dyDescent="0.3">
      <c r="A245" s="4">
        <v>244</v>
      </c>
      <c r="B245" s="5" t="s">
        <v>343</v>
      </c>
      <c r="C245" s="5" t="s">
        <v>28</v>
      </c>
      <c r="D245" s="5" t="s">
        <v>342</v>
      </c>
      <c r="E245" s="6">
        <v>480</v>
      </c>
      <c r="F245" s="7">
        <v>243</v>
      </c>
      <c r="G245" s="8">
        <v>242.55</v>
      </c>
      <c r="H245" s="8"/>
      <c r="I245" s="8"/>
    </row>
    <row r="246" spans="1:9" ht="16.5" thickBot="1" x14ac:dyDescent="0.3">
      <c r="A246" s="4">
        <v>245</v>
      </c>
      <c r="B246" s="5" t="s">
        <v>344</v>
      </c>
      <c r="C246" s="5" t="s">
        <v>8</v>
      </c>
      <c r="D246" s="5" t="s">
        <v>47</v>
      </c>
      <c r="E246" s="6">
        <v>470</v>
      </c>
      <c r="F246" s="7">
        <v>106</v>
      </c>
      <c r="G246" s="8" t="s">
        <v>81</v>
      </c>
      <c r="H246" s="8"/>
      <c r="I246" s="8"/>
    </row>
    <row r="247" spans="1:9" ht="16.5" thickBot="1" x14ac:dyDescent="0.3">
      <c r="A247" s="4">
        <v>246</v>
      </c>
      <c r="B247" s="5" t="s">
        <v>345</v>
      </c>
      <c r="C247" s="5" t="s">
        <v>284</v>
      </c>
      <c r="D247" s="5" t="s">
        <v>47</v>
      </c>
      <c r="E247" s="6">
        <v>470</v>
      </c>
      <c r="F247" s="7">
        <v>324</v>
      </c>
      <c r="G247" s="7" t="s">
        <v>81</v>
      </c>
      <c r="H247" s="8"/>
      <c r="I247" s="8"/>
    </row>
    <row r="248" spans="1:9" ht="16.5" thickBot="1" x14ac:dyDescent="0.3">
      <c r="A248" s="4">
        <v>247</v>
      </c>
      <c r="B248" s="5" t="s">
        <v>41</v>
      </c>
      <c r="C248" s="5" t="s">
        <v>8</v>
      </c>
      <c r="D248" s="5" t="s">
        <v>42</v>
      </c>
      <c r="E248" s="6">
        <v>400</v>
      </c>
      <c r="F248" s="7">
        <v>131</v>
      </c>
      <c r="G248" s="8">
        <v>131.35</v>
      </c>
      <c r="H248" s="8"/>
      <c r="I248" s="8"/>
    </row>
    <row r="249" spans="1:9" ht="16.5" thickBot="1" x14ac:dyDescent="0.3">
      <c r="A249" s="4">
        <v>248</v>
      </c>
      <c r="B249" s="5" t="s">
        <v>43</v>
      </c>
      <c r="C249" s="5" t="s">
        <v>28</v>
      </c>
      <c r="D249" s="5" t="s">
        <v>42</v>
      </c>
      <c r="E249" s="6">
        <v>400</v>
      </c>
      <c r="F249" s="7">
        <v>251</v>
      </c>
      <c r="G249" s="8">
        <v>251.05</v>
      </c>
      <c r="H249" s="8"/>
      <c r="I249" s="8"/>
    </row>
    <row r="250" spans="1:9" ht="16.5" thickBot="1" x14ac:dyDescent="0.3">
      <c r="A250" s="4">
        <v>249</v>
      </c>
      <c r="B250" s="5" t="s">
        <v>346</v>
      </c>
      <c r="C250" s="5" t="s">
        <v>8</v>
      </c>
      <c r="D250" s="5" t="s">
        <v>347</v>
      </c>
      <c r="E250" s="6">
        <v>430</v>
      </c>
      <c r="F250" s="7">
        <v>89</v>
      </c>
      <c r="G250" s="8">
        <v>88.83</v>
      </c>
      <c r="H250" s="8"/>
      <c r="I250" s="8"/>
    </row>
    <row r="251" spans="1:9" ht="16.5" thickBot="1" x14ac:dyDescent="0.3">
      <c r="A251" s="4">
        <v>250</v>
      </c>
      <c r="B251" s="5" t="s">
        <v>348</v>
      </c>
      <c r="C251" s="5" t="s">
        <v>28</v>
      </c>
      <c r="D251" s="5" t="s">
        <v>347</v>
      </c>
      <c r="E251" s="6">
        <v>430</v>
      </c>
      <c r="F251" s="7">
        <v>172</v>
      </c>
      <c r="G251" s="8">
        <v>172.3</v>
      </c>
      <c r="H251" s="8"/>
      <c r="I251" s="8"/>
    </row>
    <row r="252" spans="1:9" ht="16.5" thickBot="1" x14ac:dyDescent="0.3">
      <c r="A252" s="4">
        <v>251</v>
      </c>
      <c r="B252" s="5" t="s">
        <v>44</v>
      </c>
      <c r="C252" s="5" t="s">
        <v>29</v>
      </c>
      <c r="D252" s="5" t="s">
        <v>347</v>
      </c>
      <c r="E252" s="6">
        <v>430</v>
      </c>
      <c r="F252" s="7">
        <v>270</v>
      </c>
      <c r="G252" s="8">
        <v>270.27</v>
      </c>
      <c r="H252" s="8"/>
      <c r="I252" s="8"/>
    </row>
    <row r="253" spans="1:9" ht="16.5" thickBot="1" x14ac:dyDescent="0.3">
      <c r="A253" s="4">
        <v>252</v>
      </c>
      <c r="B253" s="5" t="s">
        <v>349</v>
      </c>
      <c r="C253" s="5" t="s">
        <v>207</v>
      </c>
      <c r="D253" s="5" t="s">
        <v>347</v>
      </c>
      <c r="E253" s="6">
        <v>430</v>
      </c>
      <c r="F253" s="7">
        <v>864</v>
      </c>
      <c r="G253" s="8">
        <v>864.04</v>
      </c>
      <c r="H253" s="8"/>
      <c r="I253" s="8"/>
    </row>
    <row r="254" spans="1:9" ht="16.5" thickBot="1" x14ac:dyDescent="0.3">
      <c r="A254" s="4">
        <v>253</v>
      </c>
      <c r="B254" s="5" t="s">
        <v>350</v>
      </c>
      <c r="C254" s="5" t="s">
        <v>12</v>
      </c>
      <c r="D254" s="5" t="s">
        <v>347</v>
      </c>
      <c r="E254" s="6">
        <v>430</v>
      </c>
      <c r="F254" s="7">
        <v>53</v>
      </c>
      <c r="G254" s="8">
        <v>52.6</v>
      </c>
      <c r="H254" s="8"/>
      <c r="I254" s="8"/>
    </row>
    <row r="255" spans="1:9" ht="32.25" thickBot="1" x14ac:dyDescent="0.3">
      <c r="A255" s="4">
        <v>254</v>
      </c>
      <c r="B255" s="5" t="s">
        <v>351</v>
      </c>
      <c r="C255" s="5" t="s">
        <v>324</v>
      </c>
      <c r="D255" s="5" t="s">
        <v>352</v>
      </c>
      <c r="E255" s="6">
        <v>440</v>
      </c>
      <c r="F255" s="7">
        <v>423</v>
      </c>
      <c r="G255" s="8">
        <v>423.36</v>
      </c>
      <c r="H255" s="8"/>
      <c r="I255" s="8"/>
    </row>
    <row r="256" spans="1:9" ht="32.25" thickBot="1" x14ac:dyDescent="0.3">
      <c r="A256" s="4">
        <v>255</v>
      </c>
      <c r="B256" s="5" t="s">
        <v>353</v>
      </c>
      <c r="C256" s="5" t="s">
        <v>46</v>
      </c>
      <c r="D256" s="5" t="s">
        <v>354</v>
      </c>
      <c r="E256" s="6"/>
      <c r="F256" s="7">
        <v>39</v>
      </c>
      <c r="G256" s="8"/>
      <c r="H256" s="8"/>
      <c r="I256" s="8"/>
    </row>
    <row r="257" spans="1:9" ht="32.25" thickBot="1" x14ac:dyDescent="0.3">
      <c r="A257" s="4">
        <v>256</v>
      </c>
      <c r="B257" s="5" t="s">
        <v>355</v>
      </c>
      <c r="C257" s="5" t="s">
        <v>8</v>
      </c>
      <c r="D257" s="5" t="s">
        <v>354</v>
      </c>
      <c r="E257" s="6"/>
      <c r="F257" s="7">
        <v>74</v>
      </c>
      <c r="G257" s="8">
        <v>73.70999999999998</v>
      </c>
      <c r="H257" s="8"/>
      <c r="I257" s="8"/>
    </row>
    <row r="258" spans="1:9" ht="32.25" thickBot="1" x14ac:dyDescent="0.3">
      <c r="A258" s="4">
        <v>257</v>
      </c>
      <c r="B258" s="5" t="s">
        <v>356</v>
      </c>
      <c r="C258" s="5" t="s">
        <v>6</v>
      </c>
      <c r="D258" s="5" t="s">
        <v>354</v>
      </c>
      <c r="E258" s="6"/>
      <c r="F258" s="7">
        <v>144</v>
      </c>
      <c r="G258" s="8"/>
      <c r="H258" s="8"/>
      <c r="I258" s="8"/>
    </row>
    <row r="259" spans="1:9" ht="16.5" thickBot="1" x14ac:dyDescent="0.3">
      <c r="A259" s="4">
        <v>258</v>
      </c>
      <c r="B259" s="5" t="s">
        <v>357</v>
      </c>
      <c r="C259" s="5" t="s">
        <v>26</v>
      </c>
      <c r="D259" s="5"/>
      <c r="E259" s="6">
        <v>390</v>
      </c>
      <c r="F259" s="7">
        <v>40</v>
      </c>
      <c r="G259" s="8" t="s">
        <v>81</v>
      </c>
      <c r="H259" s="8"/>
      <c r="I259" s="8"/>
    </row>
    <row r="260" spans="1:9" ht="16.5" thickBot="1" x14ac:dyDescent="0.3">
      <c r="A260" s="4">
        <v>259</v>
      </c>
      <c r="B260" s="5" t="s">
        <v>358</v>
      </c>
      <c r="C260" s="5" t="s">
        <v>2</v>
      </c>
      <c r="D260" s="5"/>
      <c r="E260" s="6">
        <v>390</v>
      </c>
      <c r="F260" s="7">
        <v>72</v>
      </c>
      <c r="G260" s="8" t="s">
        <v>81</v>
      </c>
      <c r="H260" s="8"/>
      <c r="I260" s="8"/>
    </row>
    <row r="261" spans="1:9" ht="16.5" thickBot="1" x14ac:dyDescent="0.3">
      <c r="A261" s="4">
        <v>260</v>
      </c>
      <c r="B261" s="5" t="s">
        <v>359</v>
      </c>
      <c r="C261" s="5" t="s">
        <v>3</v>
      </c>
      <c r="D261" s="5"/>
      <c r="E261" s="6">
        <v>390</v>
      </c>
      <c r="F261" s="7">
        <v>136</v>
      </c>
      <c r="G261" s="8" t="s">
        <v>81</v>
      </c>
      <c r="H261" s="8"/>
      <c r="I261" s="8"/>
    </row>
    <row r="262" spans="1:9" ht="16.5" thickBot="1" x14ac:dyDescent="0.3">
      <c r="A262" s="4">
        <v>261</v>
      </c>
      <c r="B262" s="5" t="s">
        <v>360</v>
      </c>
      <c r="C262" s="5" t="s">
        <v>4</v>
      </c>
      <c r="D262" s="5"/>
      <c r="E262" s="6">
        <v>390</v>
      </c>
      <c r="F262" s="7">
        <v>67</v>
      </c>
      <c r="G262" s="8"/>
      <c r="H262" s="8"/>
      <c r="I262" s="8"/>
    </row>
    <row r="263" spans="1:9" ht="16.5" thickBot="1" x14ac:dyDescent="0.3">
      <c r="A263" s="4">
        <v>262</v>
      </c>
      <c r="B263" s="5" t="s">
        <v>361</v>
      </c>
      <c r="C263" s="5" t="s">
        <v>28</v>
      </c>
      <c r="D263" s="5"/>
      <c r="E263" s="6">
        <v>390</v>
      </c>
      <c r="F263" s="7">
        <v>126</v>
      </c>
      <c r="G263" s="8"/>
      <c r="H263" s="8"/>
      <c r="I263" s="8"/>
    </row>
    <row r="264" spans="1:9" ht="16.5" thickBot="1" x14ac:dyDescent="0.3">
      <c r="A264" s="4">
        <v>263</v>
      </c>
      <c r="B264" s="5" t="s">
        <v>362</v>
      </c>
      <c r="C264" s="5" t="s">
        <v>4</v>
      </c>
      <c r="D264" s="5" t="s">
        <v>363</v>
      </c>
      <c r="E264" s="6">
        <v>445</v>
      </c>
      <c r="F264" s="7">
        <v>106</v>
      </c>
      <c r="G264" s="8"/>
      <c r="H264" s="8"/>
      <c r="I264" s="8"/>
    </row>
    <row r="265" spans="1:9" ht="16.5" thickBot="1" x14ac:dyDescent="0.3">
      <c r="A265" s="4">
        <v>264</v>
      </c>
      <c r="B265" s="5" t="s">
        <v>364</v>
      </c>
      <c r="C265" s="5" t="s">
        <v>28</v>
      </c>
      <c r="D265" s="5" t="s">
        <v>363</v>
      </c>
      <c r="E265" s="6">
        <v>445</v>
      </c>
      <c r="F265" s="7">
        <v>196</v>
      </c>
      <c r="G265" s="8"/>
      <c r="H265" s="8"/>
      <c r="I265" s="8"/>
    </row>
    <row r="266" spans="1:9" ht="16.5" thickBot="1" x14ac:dyDescent="0.3">
      <c r="A266" s="4">
        <v>265</v>
      </c>
      <c r="B266" s="5" t="s">
        <v>365</v>
      </c>
      <c r="C266" s="5" t="s">
        <v>4</v>
      </c>
      <c r="D266" s="5"/>
      <c r="E266" s="6">
        <v>380</v>
      </c>
      <c r="F266" s="7">
        <v>85</v>
      </c>
      <c r="G266" s="8">
        <v>85.05</v>
      </c>
      <c r="H266" s="8"/>
      <c r="I266" s="8"/>
    </row>
    <row r="267" spans="1:9" ht="16.5" thickBot="1" x14ac:dyDescent="0.3">
      <c r="A267" s="4">
        <v>266</v>
      </c>
      <c r="B267" s="5" t="s">
        <v>366</v>
      </c>
      <c r="C267" s="5" t="s">
        <v>28</v>
      </c>
      <c r="D267" s="5"/>
      <c r="E267" s="6">
        <v>380</v>
      </c>
      <c r="F267" s="7">
        <v>158</v>
      </c>
      <c r="G267" s="8">
        <v>158.13</v>
      </c>
      <c r="H267" s="8"/>
      <c r="I267" s="8"/>
    </row>
    <row r="268" spans="1:9" ht="16.5" thickBot="1" x14ac:dyDescent="0.3">
      <c r="A268" s="4">
        <v>267</v>
      </c>
      <c r="B268" s="5" t="s">
        <v>367</v>
      </c>
      <c r="C268" s="5" t="s">
        <v>18</v>
      </c>
      <c r="D268" s="5" t="s">
        <v>368</v>
      </c>
      <c r="E268" s="6">
        <v>365</v>
      </c>
      <c r="F268" s="7">
        <v>44</v>
      </c>
      <c r="G268" s="8">
        <v>44.1</v>
      </c>
      <c r="H268" s="8"/>
      <c r="I268" s="8"/>
    </row>
    <row r="269" spans="1:9" ht="16.5" thickBot="1" x14ac:dyDescent="0.3">
      <c r="A269" s="4">
        <v>268</v>
      </c>
      <c r="B269" s="5" t="s">
        <v>369</v>
      </c>
      <c r="C269" s="5" t="s">
        <v>4</v>
      </c>
      <c r="D269" s="5" t="s">
        <v>368</v>
      </c>
      <c r="E269" s="6">
        <v>365</v>
      </c>
      <c r="F269" s="7">
        <v>76</v>
      </c>
      <c r="G269" s="8">
        <v>75.92</v>
      </c>
      <c r="H269" s="8"/>
      <c r="I269" s="8"/>
    </row>
    <row r="270" spans="1:9" ht="16.5" thickBot="1" x14ac:dyDescent="0.3">
      <c r="A270" s="4">
        <v>269</v>
      </c>
      <c r="B270" s="5" t="s">
        <v>370</v>
      </c>
      <c r="C270" s="5" t="s">
        <v>16</v>
      </c>
      <c r="D270" s="5" t="s">
        <v>368</v>
      </c>
      <c r="E270" s="6">
        <v>365</v>
      </c>
      <c r="F270" s="7">
        <v>146</v>
      </c>
      <c r="G270" s="8">
        <v>146.16</v>
      </c>
      <c r="H270" s="8"/>
      <c r="I270" s="8"/>
    </row>
    <row r="271" spans="1:9" ht="16.5" thickBot="1" x14ac:dyDescent="0.3">
      <c r="A271" s="4">
        <v>270</v>
      </c>
      <c r="B271" s="5" t="s">
        <v>371</v>
      </c>
      <c r="C271" s="5" t="s">
        <v>4</v>
      </c>
      <c r="D271" s="5"/>
      <c r="E271" s="6">
        <v>380</v>
      </c>
      <c r="F271" s="7">
        <v>76</v>
      </c>
      <c r="G271" s="8" t="s">
        <v>81</v>
      </c>
      <c r="H271" s="8"/>
      <c r="I271" s="8"/>
    </row>
    <row r="272" spans="1:9" ht="16.5" thickBot="1" x14ac:dyDescent="0.3">
      <c r="A272" s="4">
        <v>271</v>
      </c>
      <c r="B272" s="5" t="s">
        <v>372</v>
      </c>
      <c r="C272" s="5" t="s">
        <v>28</v>
      </c>
      <c r="D272" s="5"/>
      <c r="E272" s="6">
        <v>380</v>
      </c>
      <c r="F272" s="7">
        <v>140</v>
      </c>
      <c r="G272" s="8" t="s">
        <v>81</v>
      </c>
      <c r="H272" s="8"/>
      <c r="I272" s="8"/>
    </row>
    <row r="273" spans="1:9" ht="16.5" thickBot="1" x14ac:dyDescent="0.3">
      <c r="A273" s="4">
        <v>272</v>
      </c>
      <c r="B273" s="5" t="s">
        <v>373</v>
      </c>
      <c r="C273" s="5" t="s">
        <v>4</v>
      </c>
      <c r="D273" s="5"/>
      <c r="E273" s="6">
        <v>400</v>
      </c>
      <c r="F273" s="7">
        <v>95</v>
      </c>
      <c r="G273" s="8">
        <v>95.13</v>
      </c>
      <c r="H273" s="8">
        <v>93</v>
      </c>
      <c r="I273" s="8"/>
    </row>
    <row r="274" spans="1:9" ht="16.5" thickBot="1" x14ac:dyDescent="0.3">
      <c r="A274" s="4">
        <v>273</v>
      </c>
      <c r="B274" s="5" t="s">
        <v>374</v>
      </c>
      <c r="C274" s="5" t="s">
        <v>28</v>
      </c>
      <c r="D274" s="5"/>
      <c r="E274" s="6">
        <v>400</v>
      </c>
      <c r="F274" s="7">
        <v>184</v>
      </c>
      <c r="G274" s="8">
        <v>184.27</v>
      </c>
      <c r="H274" s="8">
        <v>180</v>
      </c>
      <c r="I274" s="8"/>
    </row>
    <row r="275" spans="1:9" ht="16.5" thickBot="1" x14ac:dyDescent="0.3">
      <c r="A275" s="4">
        <v>274</v>
      </c>
      <c r="B275" s="5" t="s">
        <v>375</v>
      </c>
      <c r="C275" s="5" t="s">
        <v>46</v>
      </c>
      <c r="D275" s="5"/>
      <c r="E275" s="6">
        <v>400</v>
      </c>
      <c r="F275" s="7">
        <v>47</v>
      </c>
      <c r="G275" s="8" t="s">
        <v>81</v>
      </c>
      <c r="H275" s="8"/>
      <c r="I275" s="8"/>
    </row>
    <row r="276" spans="1:9" ht="16.5" thickBot="1" x14ac:dyDescent="0.3">
      <c r="A276" s="4">
        <v>275</v>
      </c>
      <c r="B276" s="5" t="s">
        <v>376</v>
      </c>
      <c r="C276" s="5" t="s">
        <v>4</v>
      </c>
      <c r="D276" s="5"/>
      <c r="E276" s="6">
        <v>400</v>
      </c>
      <c r="F276" s="7">
        <v>83</v>
      </c>
      <c r="G276" s="8" t="s">
        <v>81</v>
      </c>
      <c r="H276" s="8">
        <v>75</v>
      </c>
      <c r="I276" s="8"/>
    </row>
    <row r="277" spans="1:9" ht="16.5" thickBot="1" x14ac:dyDescent="0.3">
      <c r="A277" s="4">
        <v>276</v>
      </c>
      <c r="B277" s="5" t="s">
        <v>377</v>
      </c>
      <c r="C277" s="5" t="s">
        <v>28</v>
      </c>
      <c r="D277" s="5"/>
      <c r="E277" s="6">
        <v>400</v>
      </c>
      <c r="F277" s="7">
        <v>162</v>
      </c>
      <c r="G277" s="8" t="s">
        <v>81</v>
      </c>
      <c r="H277" s="8">
        <v>145</v>
      </c>
      <c r="I277" s="8"/>
    </row>
    <row r="278" spans="1:9" ht="16.5" thickBot="1" x14ac:dyDescent="0.3">
      <c r="A278" s="4">
        <v>277</v>
      </c>
      <c r="B278" s="5" t="s">
        <v>378</v>
      </c>
      <c r="C278" s="5" t="s">
        <v>4</v>
      </c>
      <c r="D278" s="5"/>
      <c r="E278" s="6">
        <v>380</v>
      </c>
      <c r="F278" s="7">
        <v>72</v>
      </c>
      <c r="G278" s="8">
        <v>72.45</v>
      </c>
      <c r="H278" s="8"/>
      <c r="I278" s="8"/>
    </row>
    <row r="279" spans="1:9" ht="16.5" thickBot="1" x14ac:dyDescent="0.3">
      <c r="A279" s="4">
        <v>278</v>
      </c>
      <c r="B279" s="5" t="s">
        <v>379</v>
      </c>
      <c r="C279" s="5" t="s">
        <v>28</v>
      </c>
      <c r="D279" s="5"/>
      <c r="E279" s="6">
        <v>380</v>
      </c>
      <c r="F279" s="7">
        <v>140</v>
      </c>
      <c r="G279" s="8">
        <v>139.86000000000001</v>
      </c>
      <c r="H279" s="8"/>
      <c r="I279" s="8"/>
    </row>
    <row r="280" spans="1:9" ht="16.5" thickBot="1" x14ac:dyDescent="0.3">
      <c r="A280" s="4">
        <v>279</v>
      </c>
      <c r="B280" s="5" t="s">
        <v>380</v>
      </c>
      <c r="C280" s="5" t="s">
        <v>4</v>
      </c>
      <c r="D280" s="5"/>
      <c r="E280" s="6">
        <v>380</v>
      </c>
      <c r="F280" s="7">
        <v>72</v>
      </c>
      <c r="G280" s="8">
        <v>72.45</v>
      </c>
      <c r="H280" s="8"/>
      <c r="I280" s="8"/>
    </row>
    <row r="281" spans="1:9" ht="16.5" thickBot="1" x14ac:dyDescent="0.3">
      <c r="A281" s="4">
        <v>280</v>
      </c>
      <c r="B281" s="5" t="s">
        <v>381</v>
      </c>
      <c r="C281" s="5" t="s">
        <v>28</v>
      </c>
      <c r="D281" s="5"/>
      <c r="E281" s="6">
        <v>380</v>
      </c>
      <c r="F281" s="7">
        <v>140</v>
      </c>
      <c r="G281" s="8">
        <v>139.86000000000001</v>
      </c>
      <c r="H281" s="8"/>
      <c r="I281" s="8"/>
    </row>
    <row r="282" spans="1:9" ht="16.5" thickBot="1" x14ac:dyDescent="0.3">
      <c r="A282" s="4">
        <v>281</v>
      </c>
      <c r="B282" s="5" t="s">
        <v>382</v>
      </c>
      <c r="C282" s="5" t="s">
        <v>4</v>
      </c>
      <c r="D282" s="5"/>
      <c r="E282" s="6">
        <v>400</v>
      </c>
      <c r="F282" s="7">
        <v>77</v>
      </c>
      <c r="G282" s="8" t="s">
        <v>81</v>
      </c>
      <c r="H282" s="8"/>
      <c r="I282" s="8"/>
    </row>
    <row r="283" spans="1:9" ht="16.5" thickBot="1" x14ac:dyDescent="0.3">
      <c r="A283" s="4">
        <v>282</v>
      </c>
      <c r="B283" s="5" t="s">
        <v>383</v>
      </c>
      <c r="C283" s="5" t="s">
        <v>28</v>
      </c>
      <c r="D283" s="5"/>
      <c r="E283" s="6">
        <v>400</v>
      </c>
      <c r="F283" s="7">
        <v>153</v>
      </c>
      <c r="G283" s="8" t="s">
        <v>81</v>
      </c>
      <c r="H283" s="8"/>
      <c r="I283" s="8"/>
    </row>
    <row r="284" spans="1:9" ht="16.5" thickBot="1" x14ac:dyDescent="0.3">
      <c r="A284" s="4">
        <v>283</v>
      </c>
      <c r="B284" s="5" t="s">
        <v>384</v>
      </c>
      <c r="C284" s="5" t="s">
        <v>4</v>
      </c>
      <c r="D284" s="5"/>
      <c r="E284" s="6">
        <v>400</v>
      </c>
      <c r="F284" s="7">
        <v>77</v>
      </c>
      <c r="G284" s="8" t="s">
        <v>81</v>
      </c>
      <c r="H284" s="8"/>
      <c r="I284" s="8"/>
    </row>
    <row r="285" spans="1:9" ht="16.5" thickBot="1" x14ac:dyDescent="0.3">
      <c r="A285" s="4">
        <v>284</v>
      </c>
      <c r="B285" s="5" t="s">
        <v>385</v>
      </c>
      <c r="C285" s="5" t="s">
        <v>16</v>
      </c>
      <c r="D285" s="5"/>
      <c r="E285" s="6">
        <v>400</v>
      </c>
      <c r="F285" s="7">
        <v>153</v>
      </c>
      <c r="G285" s="8" t="s">
        <v>81</v>
      </c>
      <c r="H285" s="8"/>
      <c r="I285" s="8"/>
    </row>
    <row r="286" spans="1:9" ht="16.5" thickBot="1" x14ac:dyDescent="0.3">
      <c r="A286" s="4">
        <v>285</v>
      </c>
      <c r="B286" s="5" t="s">
        <v>386</v>
      </c>
      <c r="C286" s="5" t="s">
        <v>2</v>
      </c>
      <c r="D286" s="5"/>
      <c r="E286" s="6">
        <v>510</v>
      </c>
      <c r="F286" s="7">
        <v>110</v>
      </c>
      <c r="G286" s="8">
        <v>109.62</v>
      </c>
      <c r="H286" s="8"/>
      <c r="I286" s="8"/>
    </row>
    <row r="287" spans="1:9" ht="16.5" thickBot="1" x14ac:dyDescent="0.3">
      <c r="A287" s="4">
        <v>286</v>
      </c>
      <c r="B287" s="5" t="s">
        <v>387</v>
      </c>
      <c r="C287" s="5" t="s">
        <v>3</v>
      </c>
      <c r="D287" s="5"/>
      <c r="E287" s="6">
        <v>510</v>
      </c>
      <c r="F287" s="7">
        <v>213</v>
      </c>
      <c r="G287" s="8">
        <v>212.94</v>
      </c>
      <c r="H287" s="8"/>
      <c r="I287" s="8"/>
    </row>
    <row r="288" spans="1:9" ht="16.5" thickBot="1" x14ac:dyDescent="0.3">
      <c r="A288" s="4">
        <v>287</v>
      </c>
      <c r="B288" s="5" t="s">
        <v>388</v>
      </c>
      <c r="C288" s="5" t="s">
        <v>2</v>
      </c>
      <c r="D288" s="5" t="s">
        <v>389</v>
      </c>
      <c r="E288" s="6">
        <v>510</v>
      </c>
      <c r="F288" s="7">
        <v>116</v>
      </c>
      <c r="G288" s="8"/>
      <c r="H288" s="8"/>
      <c r="I288" s="8"/>
    </row>
    <row r="289" spans="1:9" ht="16.5" thickBot="1" x14ac:dyDescent="0.3">
      <c r="A289" s="4">
        <v>288</v>
      </c>
      <c r="B289" s="5" t="s">
        <v>390</v>
      </c>
      <c r="C289" s="5" t="s">
        <v>3</v>
      </c>
      <c r="D289" s="5" t="s">
        <v>389</v>
      </c>
      <c r="E289" s="6">
        <v>510</v>
      </c>
      <c r="F289" s="7">
        <v>228</v>
      </c>
      <c r="G289" s="8"/>
      <c r="H289" s="8"/>
      <c r="I289" s="8"/>
    </row>
    <row r="290" spans="1:9" ht="16.5" thickBot="1" x14ac:dyDescent="0.3">
      <c r="A290" s="4">
        <v>289</v>
      </c>
      <c r="B290" s="5" t="s">
        <v>391</v>
      </c>
      <c r="C290" s="5" t="s">
        <v>2</v>
      </c>
      <c r="D290" s="5"/>
      <c r="E290" s="6">
        <v>470</v>
      </c>
      <c r="F290" s="7">
        <v>103</v>
      </c>
      <c r="G290" s="8">
        <v>103</v>
      </c>
      <c r="H290" s="8"/>
      <c r="I290" s="8"/>
    </row>
    <row r="291" spans="1:9" ht="16.5" thickBot="1" x14ac:dyDescent="0.3">
      <c r="A291" s="4">
        <v>290</v>
      </c>
      <c r="B291" s="5" t="s">
        <v>392</v>
      </c>
      <c r="C291" s="5" t="s">
        <v>3</v>
      </c>
      <c r="D291" s="5"/>
      <c r="E291" s="6">
        <v>470</v>
      </c>
      <c r="F291" s="7">
        <v>202</v>
      </c>
      <c r="G291" s="8">
        <v>202.23</v>
      </c>
      <c r="H291" s="8"/>
      <c r="I291" s="8"/>
    </row>
    <row r="292" spans="1:9" ht="16.5" thickBot="1" x14ac:dyDescent="0.3">
      <c r="A292" s="4">
        <v>291</v>
      </c>
      <c r="B292" s="5" t="s">
        <v>393</v>
      </c>
      <c r="C292" s="5" t="s">
        <v>5</v>
      </c>
      <c r="D292" s="5"/>
      <c r="E292" s="6">
        <v>500</v>
      </c>
      <c r="F292" s="7">
        <v>112</v>
      </c>
      <c r="G292" s="8">
        <v>112.14</v>
      </c>
      <c r="H292" s="8"/>
      <c r="I292" s="8"/>
    </row>
    <row r="293" spans="1:9" ht="16.5" thickBot="1" x14ac:dyDescent="0.3">
      <c r="A293" s="4">
        <v>292</v>
      </c>
      <c r="B293" s="5" t="s">
        <v>394</v>
      </c>
      <c r="C293" s="5" t="s">
        <v>6</v>
      </c>
      <c r="D293" s="5"/>
      <c r="E293" s="6">
        <v>500</v>
      </c>
      <c r="F293" s="7">
        <v>218</v>
      </c>
      <c r="G293" s="8">
        <v>217.66</v>
      </c>
      <c r="H293" s="8"/>
      <c r="I293" s="8"/>
    </row>
    <row r="294" spans="1:9" ht="16.5" thickBot="1" x14ac:dyDescent="0.3">
      <c r="A294" s="4">
        <v>293</v>
      </c>
      <c r="B294" s="5" t="s">
        <v>395</v>
      </c>
      <c r="C294" s="5" t="s">
        <v>4</v>
      </c>
      <c r="D294" s="5"/>
      <c r="E294" s="6">
        <v>420</v>
      </c>
      <c r="F294" s="7">
        <v>71</v>
      </c>
      <c r="G294" s="8"/>
      <c r="H294" s="8"/>
      <c r="I294" s="8"/>
    </row>
    <row r="295" spans="1:9" ht="16.5" thickBot="1" x14ac:dyDescent="0.3">
      <c r="A295" s="4">
        <v>294</v>
      </c>
      <c r="B295" s="5" t="s">
        <v>396</v>
      </c>
      <c r="C295" s="5" t="s">
        <v>16</v>
      </c>
      <c r="D295" s="5"/>
      <c r="E295" s="6">
        <v>420</v>
      </c>
      <c r="F295" s="7">
        <v>138</v>
      </c>
      <c r="G295" s="8"/>
      <c r="H295" s="8"/>
      <c r="I295" s="8"/>
    </row>
    <row r="296" spans="1:9" ht="16.5" thickBot="1" x14ac:dyDescent="0.3">
      <c r="A296" s="4">
        <v>295</v>
      </c>
      <c r="B296" s="5" t="s">
        <v>397</v>
      </c>
      <c r="C296" s="5" t="s">
        <v>4</v>
      </c>
      <c r="D296" s="5"/>
      <c r="E296" s="6">
        <v>420</v>
      </c>
      <c r="F296" s="7">
        <v>91</v>
      </c>
      <c r="G296" s="8">
        <v>90.72</v>
      </c>
      <c r="H296" s="8"/>
      <c r="I296" s="8"/>
    </row>
    <row r="297" spans="1:9" ht="16.5" thickBot="1" x14ac:dyDescent="0.3">
      <c r="A297" s="4">
        <v>296</v>
      </c>
      <c r="B297" s="5" t="s">
        <v>398</v>
      </c>
      <c r="C297" s="5" t="s">
        <v>16</v>
      </c>
      <c r="D297" s="5"/>
      <c r="E297" s="6">
        <v>420</v>
      </c>
      <c r="F297" s="7">
        <v>163</v>
      </c>
      <c r="G297" s="8">
        <v>162.54</v>
      </c>
      <c r="H297" s="8"/>
      <c r="I297" s="8"/>
    </row>
    <row r="298" spans="1:9" ht="16.5" thickBot="1" x14ac:dyDescent="0.3">
      <c r="A298" s="4">
        <v>297</v>
      </c>
      <c r="B298" s="5" t="s">
        <v>399</v>
      </c>
      <c r="C298" s="5" t="s">
        <v>2</v>
      </c>
      <c r="D298" s="5"/>
      <c r="E298" s="6">
        <v>500</v>
      </c>
      <c r="F298" s="7">
        <v>136</v>
      </c>
      <c r="G298" s="8" t="s">
        <v>81</v>
      </c>
      <c r="H298" s="8">
        <v>136</v>
      </c>
      <c r="I298" s="8"/>
    </row>
    <row r="299" spans="1:9" ht="16.5" thickBot="1" x14ac:dyDescent="0.3">
      <c r="A299" s="4">
        <v>298</v>
      </c>
      <c r="B299" s="5" t="s">
        <v>400</v>
      </c>
      <c r="C299" s="5" t="s">
        <v>324</v>
      </c>
      <c r="D299" s="5"/>
      <c r="E299" s="6">
        <v>500</v>
      </c>
      <c r="F299" s="7">
        <v>354</v>
      </c>
      <c r="G299" s="8" t="s">
        <v>81</v>
      </c>
      <c r="H299" s="8">
        <v>354</v>
      </c>
      <c r="I299" s="8"/>
    </row>
    <row r="300" spans="1:9" ht="16.5" thickBot="1" x14ac:dyDescent="0.3">
      <c r="A300" s="4">
        <v>299</v>
      </c>
      <c r="B300" s="5" t="s">
        <v>401</v>
      </c>
      <c r="C300" s="5" t="s">
        <v>5</v>
      </c>
      <c r="D300" s="5"/>
      <c r="E300" s="6">
        <v>470</v>
      </c>
      <c r="F300" s="7">
        <v>120</v>
      </c>
      <c r="G300" s="8">
        <v>120.02</v>
      </c>
      <c r="H300" s="8"/>
      <c r="I300" s="8"/>
    </row>
    <row r="301" spans="1:9" ht="16.5" thickBot="1" x14ac:dyDescent="0.3">
      <c r="A301" s="4">
        <v>300</v>
      </c>
      <c r="B301" s="5" t="s">
        <v>402</v>
      </c>
      <c r="C301" s="5" t="s">
        <v>6</v>
      </c>
      <c r="D301" s="5"/>
      <c r="E301" s="6">
        <v>470</v>
      </c>
      <c r="F301" s="7">
        <v>235</v>
      </c>
      <c r="G301" s="8">
        <v>235.3</v>
      </c>
      <c r="H301" s="8"/>
      <c r="I301" s="8"/>
    </row>
    <row r="302" spans="1:9" ht="16.5" thickBot="1" x14ac:dyDescent="0.3">
      <c r="A302" s="4">
        <v>301</v>
      </c>
      <c r="B302" s="5" t="s">
        <v>403</v>
      </c>
      <c r="C302" s="5" t="s">
        <v>46</v>
      </c>
      <c r="D302" s="5"/>
      <c r="E302" s="6">
        <v>380</v>
      </c>
      <c r="F302" s="7">
        <v>46</v>
      </c>
      <c r="G302" s="8"/>
      <c r="H302" s="8"/>
      <c r="I302" s="8"/>
    </row>
    <row r="303" spans="1:9" ht="16.5" thickBot="1" x14ac:dyDescent="0.3">
      <c r="A303" s="4">
        <v>302</v>
      </c>
      <c r="B303" s="5" t="s">
        <v>404</v>
      </c>
      <c r="C303" s="5" t="s">
        <v>4</v>
      </c>
      <c r="D303" s="5"/>
      <c r="E303" s="6">
        <v>380</v>
      </c>
      <c r="F303" s="7">
        <v>85</v>
      </c>
      <c r="G303" s="8"/>
      <c r="H303" s="8"/>
      <c r="I303" s="8"/>
    </row>
    <row r="304" spans="1:9" ht="16.5" thickBot="1" x14ac:dyDescent="0.3">
      <c r="A304" s="4">
        <v>303</v>
      </c>
      <c r="B304" s="5" t="s">
        <v>405</v>
      </c>
      <c r="C304" s="5" t="s">
        <v>28</v>
      </c>
      <c r="D304" s="5"/>
      <c r="E304" s="6">
        <v>380</v>
      </c>
      <c r="F304" s="7">
        <v>167</v>
      </c>
      <c r="G304" s="8"/>
      <c r="H304" s="8"/>
      <c r="I304" s="8"/>
    </row>
    <row r="305" spans="1:9" ht="16.5" thickBot="1" x14ac:dyDescent="0.3">
      <c r="A305" s="4">
        <v>304</v>
      </c>
      <c r="B305" s="5" t="s">
        <v>406</v>
      </c>
      <c r="C305" s="5" t="s">
        <v>5</v>
      </c>
      <c r="D305" s="5"/>
      <c r="E305" s="6">
        <v>460</v>
      </c>
      <c r="F305" s="7">
        <v>123</v>
      </c>
      <c r="G305" s="8">
        <v>122.85</v>
      </c>
      <c r="H305" s="8"/>
      <c r="I305" s="8"/>
    </row>
    <row r="306" spans="1:9" ht="16.5" thickBot="1" x14ac:dyDescent="0.3">
      <c r="A306" s="4">
        <v>305</v>
      </c>
      <c r="B306" s="5" t="s">
        <v>407</v>
      </c>
      <c r="C306" s="5" t="s">
        <v>6</v>
      </c>
      <c r="D306" s="5"/>
      <c r="E306" s="6">
        <v>460</v>
      </c>
      <c r="F306" s="7">
        <v>246</v>
      </c>
      <c r="G306" s="8">
        <v>245.55</v>
      </c>
      <c r="H306" s="8">
        <v>237</v>
      </c>
      <c r="I306" s="8"/>
    </row>
    <row r="307" spans="1:9" ht="16.5" thickBot="1" x14ac:dyDescent="0.3">
      <c r="A307" s="4">
        <v>306</v>
      </c>
      <c r="B307" s="5" t="s">
        <v>408</v>
      </c>
      <c r="C307" s="5" t="s">
        <v>2</v>
      </c>
      <c r="D307" s="5"/>
      <c r="E307" s="6">
        <v>600</v>
      </c>
      <c r="F307" s="7">
        <v>136</v>
      </c>
      <c r="G307" s="8">
        <v>136.08000000000001</v>
      </c>
      <c r="H307" s="8"/>
      <c r="I307" s="8"/>
    </row>
    <row r="308" spans="1:9" ht="16.5" thickBot="1" x14ac:dyDescent="0.3">
      <c r="A308" s="4">
        <v>307</v>
      </c>
      <c r="B308" s="5" t="s">
        <v>409</v>
      </c>
      <c r="C308" s="5" t="s">
        <v>3</v>
      </c>
      <c r="D308" s="5"/>
      <c r="E308" s="6">
        <v>600</v>
      </c>
      <c r="F308" s="7">
        <v>266</v>
      </c>
      <c r="G308" s="8">
        <v>266.49</v>
      </c>
      <c r="H308" s="8"/>
      <c r="I308" s="8"/>
    </row>
    <row r="309" spans="1:9" ht="16.5" thickBot="1" x14ac:dyDescent="0.3">
      <c r="A309" s="4">
        <v>308</v>
      </c>
      <c r="B309" s="5" t="s">
        <v>410</v>
      </c>
      <c r="C309" s="5" t="s">
        <v>4</v>
      </c>
      <c r="D309" s="5"/>
      <c r="E309" s="6"/>
      <c r="F309" s="7">
        <v>96</v>
      </c>
      <c r="G309" s="8"/>
      <c r="H309" s="8"/>
      <c r="I309" s="8"/>
    </row>
    <row r="310" spans="1:9" ht="16.5" thickBot="1" x14ac:dyDescent="0.3">
      <c r="A310" s="4">
        <v>309</v>
      </c>
      <c r="B310" s="5" t="s">
        <v>411</v>
      </c>
      <c r="C310" s="5" t="s">
        <v>16</v>
      </c>
      <c r="D310" s="5"/>
      <c r="E310" s="6"/>
      <c r="F310" s="7">
        <v>204</v>
      </c>
      <c r="G310" s="8"/>
      <c r="H310" s="8"/>
      <c r="I310" s="8"/>
    </row>
    <row r="311" spans="1:9" ht="32.25" thickBot="1" x14ac:dyDescent="0.3">
      <c r="A311" s="4">
        <v>310</v>
      </c>
      <c r="B311" s="5" t="s">
        <v>412</v>
      </c>
      <c r="C311" s="5" t="s">
        <v>4</v>
      </c>
      <c r="D311" s="5" t="s">
        <v>413</v>
      </c>
      <c r="E311" s="6">
        <v>500</v>
      </c>
      <c r="F311" s="7">
        <v>129</v>
      </c>
      <c r="G311" s="8">
        <v>129.15</v>
      </c>
      <c r="H311" s="8"/>
      <c r="I311" s="8"/>
    </row>
    <row r="312" spans="1:9" ht="32.25" thickBot="1" x14ac:dyDescent="0.3">
      <c r="A312" s="4">
        <v>311</v>
      </c>
      <c r="B312" s="5" t="s">
        <v>414</v>
      </c>
      <c r="C312" s="5" t="s">
        <v>28</v>
      </c>
      <c r="D312" s="5" t="s">
        <v>413</v>
      </c>
      <c r="E312" s="6">
        <v>500</v>
      </c>
      <c r="F312" s="7">
        <v>245</v>
      </c>
      <c r="G312" s="8">
        <v>244.75</v>
      </c>
      <c r="H312" s="8"/>
      <c r="I312" s="8"/>
    </row>
    <row r="313" spans="1:9" ht="16.5" thickBot="1" x14ac:dyDescent="0.3">
      <c r="A313" s="4">
        <v>312</v>
      </c>
      <c r="B313" s="5" t="s">
        <v>415</v>
      </c>
      <c r="C313" s="5" t="s">
        <v>46</v>
      </c>
      <c r="D313" s="5" t="s">
        <v>100</v>
      </c>
      <c r="E313" s="6"/>
      <c r="F313" s="7">
        <v>62</v>
      </c>
      <c r="G313" s="8"/>
      <c r="H313" s="8">
        <v>63</v>
      </c>
      <c r="I313" s="8"/>
    </row>
    <row r="314" spans="1:9" ht="16.5" thickBot="1" x14ac:dyDescent="0.3">
      <c r="A314" s="4">
        <v>313</v>
      </c>
      <c r="B314" s="5" t="s">
        <v>416</v>
      </c>
      <c r="C314" s="5" t="s">
        <v>5</v>
      </c>
      <c r="D314" s="5" t="s">
        <v>100</v>
      </c>
      <c r="E314" s="6"/>
      <c r="F314" s="7">
        <v>105</v>
      </c>
      <c r="G314" s="8"/>
      <c r="H314" s="8">
        <v>105</v>
      </c>
      <c r="I314" s="8"/>
    </row>
    <row r="315" spans="1:9" ht="16.5" thickBot="1" x14ac:dyDescent="0.3">
      <c r="A315" s="4">
        <v>314</v>
      </c>
      <c r="B315" s="5" t="s">
        <v>417</v>
      </c>
      <c r="C315" s="5" t="s">
        <v>6</v>
      </c>
      <c r="D315" s="5" t="s">
        <v>100</v>
      </c>
      <c r="E315" s="6"/>
      <c r="F315" s="7">
        <v>205</v>
      </c>
      <c r="G315" s="8"/>
      <c r="H315" s="8">
        <v>210</v>
      </c>
      <c r="I315" s="8"/>
    </row>
    <row r="316" spans="1:9" ht="16.5" thickBot="1" x14ac:dyDescent="0.3">
      <c r="A316" s="4">
        <v>315</v>
      </c>
      <c r="B316" s="5" t="s">
        <v>418</v>
      </c>
      <c r="C316" s="5" t="s">
        <v>46</v>
      </c>
      <c r="D316" s="5" t="s">
        <v>419</v>
      </c>
      <c r="E316" s="5"/>
      <c r="F316" s="7">
        <v>35</v>
      </c>
      <c r="G316" s="8"/>
      <c r="H316" s="8"/>
      <c r="I316" s="8"/>
    </row>
    <row r="317" spans="1:9" ht="16.5" thickBot="1" x14ac:dyDescent="0.3">
      <c r="A317" s="4">
        <v>316</v>
      </c>
      <c r="B317" s="5" t="s">
        <v>420</v>
      </c>
      <c r="C317" s="5" t="s">
        <v>5</v>
      </c>
      <c r="D317" s="5" t="s">
        <v>419</v>
      </c>
      <c r="E317" s="5"/>
      <c r="F317" s="7">
        <v>61</v>
      </c>
      <c r="G317" s="8"/>
      <c r="H317" s="8"/>
      <c r="I317" s="8"/>
    </row>
    <row r="318" spans="1:9" ht="16.5" thickBot="1" x14ac:dyDescent="0.3">
      <c r="A318" s="4">
        <v>317</v>
      </c>
      <c r="B318" s="5" t="s">
        <v>421</v>
      </c>
      <c r="C318" s="5" t="s">
        <v>6</v>
      </c>
      <c r="D318" s="5" t="s">
        <v>419</v>
      </c>
      <c r="E318" s="5"/>
      <c r="F318" s="7">
        <v>125</v>
      </c>
      <c r="G318" s="8"/>
      <c r="H318" s="8"/>
      <c r="I318" s="8"/>
    </row>
    <row r="319" spans="1:9" ht="32.25" thickBot="1" x14ac:dyDescent="0.3">
      <c r="A319" s="4">
        <v>318</v>
      </c>
      <c r="B319" s="5" t="s">
        <v>422</v>
      </c>
      <c r="C319" s="5" t="s">
        <v>46</v>
      </c>
      <c r="D319" s="5" t="s">
        <v>423</v>
      </c>
      <c r="E319" s="5"/>
      <c r="F319" s="7">
        <v>33</v>
      </c>
      <c r="G319" s="8"/>
      <c r="H319" s="8"/>
      <c r="I319" s="8"/>
    </row>
    <row r="320" spans="1:9" ht="32.25" thickBot="1" x14ac:dyDescent="0.3">
      <c r="A320" s="4">
        <v>319</v>
      </c>
      <c r="B320" s="5" t="s">
        <v>424</v>
      </c>
      <c r="C320" s="5" t="s">
        <v>5</v>
      </c>
      <c r="D320" s="5" t="s">
        <v>423</v>
      </c>
      <c r="E320" s="5"/>
      <c r="F320" s="7">
        <v>61</v>
      </c>
      <c r="G320" s="8"/>
      <c r="H320" s="8"/>
      <c r="I320" s="8"/>
    </row>
    <row r="321" spans="1:9" ht="32.25" thickBot="1" x14ac:dyDescent="0.3">
      <c r="A321" s="4">
        <v>320</v>
      </c>
      <c r="B321" s="5" t="s">
        <v>425</v>
      </c>
      <c r="C321" s="5" t="s">
        <v>6</v>
      </c>
      <c r="D321" s="5" t="s">
        <v>423</v>
      </c>
      <c r="E321" s="5"/>
      <c r="F321" s="7">
        <v>120</v>
      </c>
      <c r="G321" s="8"/>
      <c r="H321" s="8"/>
      <c r="I321" s="8"/>
    </row>
    <row r="322" spans="1:9" ht="16.5" thickBot="1" x14ac:dyDescent="0.3">
      <c r="A322" s="4">
        <v>321</v>
      </c>
      <c r="B322" s="5" t="s">
        <v>426</v>
      </c>
      <c r="C322" s="5" t="s">
        <v>46</v>
      </c>
      <c r="D322" s="5" t="s">
        <v>427</v>
      </c>
      <c r="E322" s="5"/>
      <c r="F322" s="7">
        <v>33</v>
      </c>
      <c r="G322" s="8"/>
      <c r="H322" s="8"/>
      <c r="I322" s="8"/>
    </row>
    <row r="323" spans="1:9" ht="16.5" thickBot="1" x14ac:dyDescent="0.3">
      <c r="A323" s="4">
        <v>322</v>
      </c>
      <c r="B323" s="5" t="s">
        <v>428</v>
      </c>
      <c r="C323" s="5" t="s">
        <v>5</v>
      </c>
      <c r="D323" s="5" t="s">
        <v>427</v>
      </c>
      <c r="E323" s="5"/>
      <c r="F323" s="7">
        <v>61</v>
      </c>
      <c r="G323" s="8"/>
      <c r="H323" s="8"/>
      <c r="I323" s="8"/>
    </row>
    <row r="324" spans="1:9" ht="16.5" thickBot="1" x14ac:dyDescent="0.3">
      <c r="A324" s="4">
        <v>323</v>
      </c>
      <c r="B324" s="5" t="s">
        <v>429</v>
      </c>
      <c r="C324" s="5" t="s">
        <v>6</v>
      </c>
      <c r="D324" s="5" t="s">
        <v>427</v>
      </c>
      <c r="E324" s="5"/>
      <c r="F324" s="7">
        <v>120</v>
      </c>
      <c r="G324" s="8"/>
      <c r="H324" s="8"/>
      <c r="I324" s="8"/>
    </row>
    <row r="325" spans="1:9" ht="16.5" thickBot="1" x14ac:dyDescent="0.3">
      <c r="A325" s="4">
        <v>324</v>
      </c>
      <c r="B325" s="5" t="s">
        <v>430</v>
      </c>
      <c r="C325" s="5" t="s">
        <v>5</v>
      </c>
      <c r="D325" s="5" t="s">
        <v>431</v>
      </c>
      <c r="E325" s="5"/>
      <c r="F325" s="7">
        <v>72</v>
      </c>
      <c r="G325" s="8"/>
      <c r="H325" s="8"/>
      <c r="I325" s="8"/>
    </row>
    <row r="326" spans="1:9" ht="16.5" thickBot="1" x14ac:dyDescent="0.3">
      <c r="A326" s="4">
        <v>325</v>
      </c>
      <c r="B326" s="5" t="s">
        <v>432</v>
      </c>
      <c r="C326" s="5" t="s">
        <v>6</v>
      </c>
      <c r="D326" s="5" t="s">
        <v>431</v>
      </c>
      <c r="E326" s="5"/>
      <c r="F326" s="7">
        <v>145</v>
      </c>
      <c r="G326" s="8"/>
      <c r="H326" s="8"/>
      <c r="I326" s="8"/>
    </row>
    <row r="327" spans="1:9" ht="16.5" thickBot="1" x14ac:dyDescent="0.3">
      <c r="A327" s="4">
        <v>326</v>
      </c>
      <c r="B327" s="5" t="s">
        <v>433</v>
      </c>
      <c r="C327" s="5" t="s">
        <v>45</v>
      </c>
      <c r="D327" s="5" t="s">
        <v>431</v>
      </c>
      <c r="E327" s="5"/>
      <c r="F327" s="7">
        <v>460</v>
      </c>
      <c r="G327" s="8"/>
      <c r="H327" s="8"/>
      <c r="I327" s="8"/>
    </row>
    <row r="328" spans="1:9" ht="16.5" thickBot="1" x14ac:dyDescent="0.3">
      <c r="A328" s="4">
        <v>327</v>
      </c>
      <c r="B328" s="5" t="s">
        <v>434</v>
      </c>
      <c r="C328" s="5" t="s">
        <v>207</v>
      </c>
      <c r="D328" s="5" t="s">
        <v>431</v>
      </c>
      <c r="E328" s="5"/>
      <c r="F328" s="7">
        <v>690</v>
      </c>
      <c r="G328" s="8"/>
      <c r="H328" s="8"/>
      <c r="I328" s="8"/>
    </row>
    <row r="329" spans="1:9" ht="16.5" thickBot="1" x14ac:dyDescent="0.3">
      <c r="A329" s="4">
        <v>328</v>
      </c>
      <c r="B329" s="5" t="s">
        <v>435</v>
      </c>
      <c r="C329" s="5" t="s">
        <v>46</v>
      </c>
      <c r="D329" s="5" t="s">
        <v>436</v>
      </c>
      <c r="E329" s="5"/>
      <c r="F329" s="7">
        <v>39</v>
      </c>
      <c r="G329" s="8"/>
      <c r="H329" s="8"/>
      <c r="I329" s="8"/>
    </row>
    <row r="330" spans="1:9" ht="16.5" thickBot="1" x14ac:dyDescent="0.3">
      <c r="A330" s="4">
        <v>329</v>
      </c>
      <c r="B330" s="5" t="s">
        <v>437</v>
      </c>
      <c r="C330" s="5" t="s">
        <v>5</v>
      </c>
      <c r="D330" s="5" t="s">
        <v>436</v>
      </c>
      <c r="E330" s="5"/>
      <c r="F330" s="7">
        <v>66</v>
      </c>
      <c r="G330" s="8"/>
      <c r="H330" s="8"/>
      <c r="I330" s="8"/>
    </row>
    <row r="331" spans="1:9" ht="16.5" thickBot="1" x14ac:dyDescent="0.3">
      <c r="A331" s="4">
        <v>330</v>
      </c>
      <c r="B331" s="5" t="s">
        <v>438</v>
      </c>
      <c r="C331" s="5" t="s">
        <v>6</v>
      </c>
      <c r="D331" s="5" t="s">
        <v>436</v>
      </c>
      <c r="E331" s="5"/>
      <c r="F331" s="7">
        <v>130</v>
      </c>
      <c r="G331" s="8"/>
      <c r="H331" s="8"/>
      <c r="I331" s="8"/>
    </row>
    <row r="332" spans="1:9" ht="16.5" thickBot="1" x14ac:dyDescent="0.3">
      <c r="A332" s="4">
        <v>331</v>
      </c>
      <c r="B332" s="5" t="s">
        <v>439</v>
      </c>
      <c r="C332" s="5" t="s">
        <v>46</v>
      </c>
      <c r="D332" s="5" t="s">
        <v>440</v>
      </c>
      <c r="E332" s="5"/>
      <c r="F332" s="7">
        <v>38</v>
      </c>
      <c r="G332" s="8"/>
      <c r="H332" s="8"/>
      <c r="I332" s="8"/>
    </row>
    <row r="333" spans="1:9" ht="16.5" thickBot="1" x14ac:dyDescent="0.3">
      <c r="A333" s="4">
        <v>332</v>
      </c>
      <c r="B333" s="5" t="s">
        <v>441</v>
      </c>
      <c r="C333" s="5" t="s">
        <v>5</v>
      </c>
      <c r="D333" s="5" t="s">
        <v>440</v>
      </c>
      <c r="E333" s="5"/>
      <c r="F333" s="7">
        <v>68</v>
      </c>
      <c r="G333" s="8"/>
      <c r="H333" s="8"/>
      <c r="I333" s="8"/>
    </row>
    <row r="334" spans="1:9" ht="16.5" thickBot="1" x14ac:dyDescent="0.3">
      <c r="A334" s="4">
        <v>333</v>
      </c>
      <c r="B334" s="5" t="s">
        <v>442</v>
      </c>
      <c r="C334" s="5" t="s">
        <v>6</v>
      </c>
      <c r="D334" s="5" t="s">
        <v>440</v>
      </c>
      <c r="E334" s="5"/>
      <c r="F334" s="7">
        <v>130</v>
      </c>
      <c r="G334" s="8"/>
      <c r="H334" s="8"/>
      <c r="I334" s="8"/>
    </row>
    <row r="335" spans="1:9" ht="16.5" thickBot="1" x14ac:dyDescent="0.3">
      <c r="A335" s="4">
        <v>334</v>
      </c>
      <c r="B335" s="5" t="s">
        <v>443</v>
      </c>
      <c r="C335" s="5" t="s">
        <v>46</v>
      </c>
      <c r="D335" s="5" t="s">
        <v>100</v>
      </c>
      <c r="E335" s="5"/>
      <c r="F335" s="7">
        <v>45</v>
      </c>
      <c r="G335" s="8"/>
      <c r="H335" s="8"/>
      <c r="I335" s="8"/>
    </row>
    <row r="336" spans="1:9" ht="16.5" thickBot="1" x14ac:dyDescent="0.3">
      <c r="A336" s="4">
        <v>335</v>
      </c>
      <c r="B336" s="5" t="s">
        <v>444</v>
      </c>
      <c r="C336" s="5" t="s">
        <v>5</v>
      </c>
      <c r="D336" s="5" t="s">
        <v>100</v>
      </c>
      <c r="E336" s="5"/>
      <c r="F336" s="7">
        <v>85</v>
      </c>
      <c r="G336" s="8"/>
      <c r="H336" s="8"/>
      <c r="I336" s="8"/>
    </row>
    <row r="337" spans="1:9" ht="16.5" thickBot="1" x14ac:dyDescent="0.3">
      <c r="A337" s="4">
        <v>336</v>
      </c>
      <c r="B337" s="5" t="s">
        <v>445</v>
      </c>
      <c r="C337" s="5" t="s">
        <v>6</v>
      </c>
      <c r="D337" s="5" t="s">
        <v>100</v>
      </c>
      <c r="E337" s="5"/>
      <c r="F337" s="7">
        <v>165</v>
      </c>
      <c r="G337" s="8"/>
      <c r="H337" s="8"/>
      <c r="I337" s="8"/>
    </row>
    <row r="338" spans="1:9" ht="16.5" thickBot="1" x14ac:dyDescent="0.3">
      <c r="A338" s="4">
        <v>337</v>
      </c>
      <c r="B338" s="5" t="s">
        <v>446</v>
      </c>
      <c r="C338" s="5" t="s">
        <v>46</v>
      </c>
      <c r="D338" s="5" t="s">
        <v>100</v>
      </c>
      <c r="E338" s="5"/>
      <c r="F338" s="7">
        <v>47</v>
      </c>
      <c r="G338" s="8"/>
      <c r="H338" s="8"/>
      <c r="I338" s="8"/>
    </row>
    <row r="339" spans="1:9" ht="16.5" thickBot="1" x14ac:dyDescent="0.3">
      <c r="A339" s="4">
        <v>338</v>
      </c>
      <c r="B339" s="5" t="s">
        <v>447</v>
      </c>
      <c r="C339" s="5" t="s">
        <v>5</v>
      </c>
      <c r="D339" s="5" t="s">
        <v>100</v>
      </c>
      <c r="E339" s="5"/>
      <c r="F339" s="7">
        <v>85</v>
      </c>
      <c r="G339" s="8"/>
      <c r="H339" s="8"/>
      <c r="I339" s="8"/>
    </row>
    <row r="340" spans="1:9" ht="16.5" thickBot="1" x14ac:dyDescent="0.3">
      <c r="A340" s="4">
        <v>339</v>
      </c>
      <c r="B340" s="5" t="s">
        <v>448</v>
      </c>
      <c r="C340" s="5" t="s">
        <v>6</v>
      </c>
      <c r="D340" s="5" t="s">
        <v>100</v>
      </c>
      <c r="E340" s="5"/>
      <c r="F340" s="7">
        <v>165</v>
      </c>
      <c r="G340" s="8"/>
      <c r="H340" s="8"/>
      <c r="I340" s="8"/>
    </row>
    <row r="341" spans="1:9" ht="16.5" thickBot="1" x14ac:dyDescent="0.3">
      <c r="A341" s="4">
        <v>340</v>
      </c>
      <c r="B341" s="5" t="s">
        <v>449</v>
      </c>
      <c r="C341" s="5" t="s">
        <v>46</v>
      </c>
      <c r="D341" s="5" t="s">
        <v>100</v>
      </c>
      <c r="E341" s="5"/>
      <c r="F341" s="7">
        <v>45</v>
      </c>
      <c r="G341" s="8"/>
      <c r="H341" s="8"/>
      <c r="I341" s="8"/>
    </row>
    <row r="342" spans="1:9" ht="16.5" thickBot="1" x14ac:dyDescent="0.3">
      <c r="A342" s="4">
        <v>341</v>
      </c>
      <c r="B342" s="5" t="s">
        <v>450</v>
      </c>
      <c r="C342" s="5" t="s">
        <v>5</v>
      </c>
      <c r="D342" s="5" t="s">
        <v>100</v>
      </c>
      <c r="E342" s="5"/>
      <c r="F342" s="7">
        <v>80</v>
      </c>
      <c r="G342" s="8"/>
      <c r="H342" s="8"/>
      <c r="I342" s="8"/>
    </row>
    <row r="343" spans="1:9" ht="16.5" thickBot="1" x14ac:dyDescent="0.3">
      <c r="A343" s="4">
        <v>342</v>
      </c>
      <c r="B343" s="5" t="s">
        <v>451</v>
      </c>
      <c r="C343" s="5" t="s">
        <v>6</v>
      </c>
      <c r="D343" s="5" t="s">
        <v>100</v>
      </c>
      <c r="E343" s="5"/>
      <c r="F343" s="7">
        <v>160</v>
      </c>
      <c r="G343" s="8"/>
      <c r="H343" s="8"/>
      <c r="I343" s="8"/>
    </row>
    <row r="344" spans="1:9" ht="16.5" thickBot="1" x14ac:dyDescent="0.3">
      <c r="A344" s="4">
        <v>343</v>
      </c>
      <c r="B344" s="5" t="s">
        <v>452</v>
      </c>
      <c r="C344" s="5" t="s">
        <v>46</v>
      </c>
      <c r="D344" s="5" t="s">
        <v>100</v>
      </c>
      <c r="E344" s="5"/>
      <c r="F344" s="7">
        <v>42</v>
      </c>
      <c r="G344" s="8"/>
      <c r="H344" s="8"/>
      <c r="I344" s="8"/>
    </row>
    <row r="345" spans="1:9" ht="16.5" thickBot="1" x14ac:dyDescent="0.3">
      <c r="A345" s="4">
        <v>344</v>
      </c>
      <c r="B345" s="5" t="s">
        <v>453</v>
      </c>
      <c r="C345" s="5" t="s">
        <v>5</v>
      </c>
      <c r="D345" s="5" t="s">
        <v>100</v>
      </c>
      <c r="E345" s="5"/>
      <c r="F345" s="7">
        <v>77</v>
      </c>
      <c r="G345" s="8"/>
      <c r="H345" s="8"/>
      <c r="I345" s="8"/>
    </row>
    <row r="346" spans="1:9" ht="16.5" thickBot="1" x14ac:dyDescent="0.3">
      <c r="A346" s="4">
        <v>345</v>
      </c>
      <c r="B346" s="5" t="s">
        <v>454</v>
      </c>
      <c r="C346" s="5" t="s">
        <v>6</v>
      </c>
      <c r="D346" s="5" t="s">
        <v>100</v>
      </c>
      <c r="E346" s="5"/>
      <c r="F346" s="7">
        <v>159</v>
      </c>
      <c r="G346" s="8"/>
      <c r="H346" s="8"/>
      <c r="I346" s="8"/>
    </row>
    <row r="347" spans="1:9" ht="16.5" thickBot="1" x14ac:dyDescent="0.3">
      <c r="A347" s="4">
        <v>346</v>
      </c>
      <c r="B347" s="5" t="s">
        <v>455</v>
      </c>
      <c r="C347" s="5" t="s">
        <v>5</v>
      </c>
      <c r="D347" s="5" t="s">
        <v>100</v>
      </c>
      <c r="E347" s="5"/>
      <c r="F347" s="7">
        <v>115</v>
      </c>
      <c r="G347" s="8"/>
      <c r="H347" s="8"/>
      <c r="I347" s="8"/>
    </row>
    <row r="348" spans="1:9" ht="16.5" thickBot="1" x14ac:dyDescent="0.3">
      <c r="A348" s="4">
        <v>347</v>
      </c>
      <c r="B348" s="5" t="s">
        <v>456</v>
      </c>
      <c r="C348" s="5" t="s">
        <v>6</v>
      </c>
      <c r="D348" s="5" t="s">
        <v>100</v>
      </c>
      <c r="E348" s="5"/>
      <c r="F348" s="7">
        <v>230</v>
      </c>
      <c r="G348" s="8"/>
      <c r="H348" s="8"/>
      <c r="I348" s="8"/>
    </row>
    <row r="349" spans="1:9" ht="16.5" thickBot="1" x14ac:dyDescent="0.3">
      <c r="A349" s="4">
        <v>348</v>
      </c>
      <c r="B349" s="5" t="s">
        <v>457</v>
      </c>
      <c r="C349" s="5" t="s">
        <v>458</v>
      </c>
      <c r="D349" s="5" t="s">
        <v>459</v>
      </c>
      <c r="E349" s="5"/>
      <c r="F349" s="7">
        <v>28</v>
      </c>
      <c r="G349" s="8"/>
      <c r="H349" s="8"/>
      <c r="I349" s="8"/>
    </row>
    <row r="350" spans="1:9" ht="16.5" thickBot="1" x14ac:dyDescent="0.3">
      <c r="A350" s="4">
        <v>349</v>
      </c>
      <c r="B350" s="5" t="s">
        <v>460</v>
      </c>
      <c r="C350" s="5" t="s">
        <v>27</v>
      </c>
      <c r="D350" s="5" t="s">
        <v>459</v>
      </c>
      <c r="E350" s="5"/>
      <c r="F350" s="7">
        <v>66</v>
      </c>
      <c r="G350" s="8"/>
      <c r="H350" s="8"/>
      <c r="I350" s="8"/>
    </row>
    <row r="351" spans="1:9" ht="16.5" thickBot="1" x14ac:dyDescent="0.3">
      <c r="A351" s="4">
        <v>350</v>
      </c>
      <c r="B351" s="5" t="s">
        <v>461</v>
      </c>
      <c r="C351" s="5" t="s">
        <v>28</v>
      </c>
      <c r="D351" s="5" t="s">
        <v>459</v>
      </c>
      <c r="E351" s="5"/>
      <c r="F351" s="7">
        <v>135</v>
      </c>
      <c r="G351" s="8"/>
      <c r="H351" s="8"/>
      <c r="I351" s="8"/>
    </row>
    <row r="352" spans="1:9" ht="16.5" thickBot="1" x14ac:dyDescent="0.3">
      <c r="A352" s="4">
        <v>351</v>
      </c>
      <c r="B352" s="5" t="s">
        <v>462</v>
      </c>
      <c r="C352" s="5" t="s">
        <v>458</v>
      </c>
      <c r="D352" s="5" t="s">
        <v>459</v>
      </c>
      <c r="E352" s="5"/>
      <c r="F352" s="7">
        <v>25</v>
      </c>
      <c r="G352" s="8"/>
      <c r="H352" s="8"/>
      <c r="I352" s="8"/>
    </row>
    <row r="353" spans="1:9" ht="16.5" thickBot="1" x14ac:dyDescent="0.3">
      <c r="A353" s="4">
        <v>352</v>
      </c>
      <c r="B353" s="5" t="s">
        <v>463</v>
      </c>
      <c r="C353" s="5" t="s">
        <v>27</v>
      </c>
      <c r="D353" s="5" t="s">
        <v>459</v>
      </c>
      <c r="E353" s="5"/>
      <c r="F353" s="7">
        <v>58</v>
      </c>
      <c r="G353" s="8"/>
      <c r="H353" s="8"/>
      <c r="I353" s="8"/>
    </row>
    <row r="354" spans="1:9" ht="16.5" thickBot="1" x14ac:dyDescent="0.3">
      <c r="A354" s="4">
        <v>353</v>
      </c>
      <c r="B354" s="5" t="s">
        <v>464</v>
      </c>
      <c r="C354" s="5" t="s">
        <v>28</v>
      </c>
      <c r="D354" s="5" t="s">
        <v>459</v>
      </c>
      <c r="E354" s="5"/>
      <c r="F354" s="7">
        <v>122</v>
      </c>
      <c r="G354" s="8"/>
      <c r="H354" s="8"/>
      <c r="I354" s="8"/>
    </row>
    <row r="355" spans="1:9" ht="77.25" thickBot="1" x14ac:dyDescent="0.3">
      <c r="A355" s="4">
        <v>354</v>
      </c>
      <c r="B355" s="5" t="s">
        <v>52</v>
      </c>
      <c r="C355" s="14" t="s">
        <v>465</v>
      </c>
      <c r="D355" s="5"/>
      <c r="E355" s="5"/>
      <c r="F355" s="15" t="s">
        <v>466</v>
      </c>
      <c r="G355" s="8"/>
      <c r="H355" s="8"/>
      <c r="I355" s="8"/>
    </row>
  </sheetData>
  <pageMargins left="0.7" right="0.7" top="0.75" bottom="0.75" header="0.3" footer="0.3"/>
  <pageSetup paperSize="9" pageOrder="overThenDown" orientation="portrait" horizontalDpi="30066" verticalDpi="2647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Полотенца ЭОС</vt:lpstr>
      <vt:lpstr>Халаты ЭОС</vt:lpstr>
      <vt:lpstr>КПБ Перкаль ЭОС </vt:lpstr>
      <vt:lpstr>КПБ Сатин ЭОС</vt:lpstr>
      <vt:lpstr>КПБ Бязь ЭОС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ElenaSev</dc:creator>
  <cp:lastModifiedBy>as</cp:lastModifiedBy>
  <cp:lastPrinted>2018-02-16T12:15:51Z</cp:lastPrinted>
  <dcterms:created xsi:type="dcterms:W3CDTF">2014-09-26T11:41:43Z</dcterms:created>
  <dcterms:modified xsi:type="dcterms:W3CDTF">2018-03-01T07:17:42Z</dcterms:modified>
</cp:coreProperties>
</file>